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935" activeTab="0"/>
  </bookViews>
  <sheets>
    <sheet name="ΠΙΝΑΚΑΣ ΕΓΓΥΗΤΙΚΩΝ ΣΥΜΜΕΤΟΧΗΣ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<sst xmlns="http://schemas.openxmlformats.org/spreadsheetml/2006/main" count="47" uniqueCount="37">
  <si>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</si>
  <si>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</si>
  <si>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</si>
  <si>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</si>
  <si>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</si>
  <si>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>ΕΛΛΗΝΙΚΗ ΔΗΜΟΚΡΑΤΙΑ</t>
  </si>
  <si>
    <t>ΦΟΡΕΑΣ: ΔΗΜΟΣ  ΣΠΑΡΤΗΣ</t>
  </si>
  <si>
    <t>ΠΟΣΟ ΕΓΓΥΗΤΙΚΗΣ ΣΥΜΜΕΤΟΧΗΣ</t>
  </si>
  <si>
    <t>ΟΜΑΔΕΣ - ΥΠΟΟΜΑΔΕΣ ΕΙΔΩΝ ΠΡΟΜΗΘΕΙΑΣ</t>
  </si>
  <si>
    <t>Δ1. ΔΗΜΟΣ ΣΠΑΡΤΗΣ</t>
  </si>
  <si>
    <t>Δ2.  Ν. Π. ΚΟΙΝΩΝΙΚΗΣ ΠΡΟΣΤΑΣΙΑΣ ΑΛΛΗΛΕΓΓΥΗΣ ΚΑΙ ΠΑΙΔΕΙΑΣ ΔΗΜΟΥ ΣΠΑΡΤΗΣ</t>
  </si>
  <si>
    <r>
      <t>ΠΡΟΜΗΘΕΙΑ :  "</t>
    </r>
    <r>
      <rPr>
        <i/>
        <sz val="10"/>
        <rFont val="Arial"/>
        <family val="2"/>
      </rPr>
      <t>ΤΡΟΦΙΜΩΝ ΚΑΙ ΛΟΙΠΩΝ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</si>
  <si>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t>ΑΝΑΛΩΣΙΜΩΝ ΕΙΔΩΝ ΠΑΝΤΟΠΩΛΕΙΟΥ</t>
  </si>
  <si>
    <t xml:space="preserve">ΓΙΑ ΤΙΣ ΑΝΑΓΚΕΣ ΤΟΥ ΔΗΜΟΥ ΣΠΑΡΤΗΣ ΚΑΙ </t>
  </si>
  <si>
    <t>ΤΩΝ ΝΟΜΙΚΩΝ ΠΡΟΣΩΠΩΝ ΤΟΥ ΕΤΟΥΣ 2015"</t>
  </si>
  <si>
    <t xml:space="preserve">ΑΡ. ΜΕΛΕΤΗΣ : 4/2015          </t>
  </si>
  <si>
    <r>
      <t>ΠΡΟΫΠ/ΣΜΟΣ:  197.375,44</t>
    </r>
    <r>
      <rPr>
        <sz val="10"/>
        <rFont val="Arial"/>
        <family val="2"/>
      </rPr>
      <t xml:space="preserve"> € </t>
    </r>
    <r>
      <rPr>
        <i/>
        <sz val="10"/>
        <rFont val="Arial"/>
        <family val="2"/>
      </rPr>
      <t>(συμπεριλαμβα-</t>
    </r>
  </si>
  <si>
    <t xml:space="preserve">                                                                                   νομενου του ΦΠΑ)</t>
  </si>
  <si>
    <t>{ΟΜΑΔΑ Β } ΠΡΟΜΗΘΕΙΑ ΕΙΔΩΝ ΙΧΘΥΟΠΩΛΕΙΟΥ</t>
  </si>
  <si>
    <t>{ΟΜΑΔΑ A } ΠΡΟΜΗΘΕΙΑ ΕΙΔΩΝ ΟΠΩΡΟΠΩΛΕΙΟΥ</t>
  </si>
  <si>
    <t>{ΟΜΑΔΑ Γ } ΠΡΟΜΗΘΕΙΑ ΕΙΔΩΝ ΚΡΕΟΠΩΛΕΙΟΥ</t>
  </si>
  <si>
    <t>{ΟΜΑΔΑ Δ } ΠΡΟΜΗΘΕΙΑ  ΕΛΑΙΟΛΑΔΟΥ</t>
  </si>
  <si>
    <t>{ΟΜΑΔΑ Ε } ΠΡΟΜΗΘΕΙΑ  ΓΑΛΑΚΤΟΣ</t>
  </si>
  <si>
    <t>{ΟΜΑΔΑ ΣΤ} ΠΡΟΜΗΘΕΙΑ ΓΑΛΑΚΤΟΚΟΜΙΚΩΝ ΚΑΙ ΤΥΡΟΚΟΜΙΚΩΝ ΠΡΟΙΟΝΤΩΝ</t>
  </si>
  <si>
    <t>{ΟΜΑΔΑ Ζ } ΠΡΟΜΗΘΕΙΑ ΕΙΔΩΝ ΑΡΤΟΠΟΙΙΑΣ ΖΑΧΑΡΟΠΛΑΣΤΙΚΗΣ</t>
  </si>
  <si>
    <t>{ΟΜΑΔΑ Η } ΠΡΟΜΗΘΕΙΑ ΕΙΔΩΝ ΠΑΝΤΟΠΩΛΕΙΟΥ (ΤΡΟΦΙΜΩΝ)</t>
  </si>
  <si>
    <t>{ΟΜΑΔΑ Θ } ΠΡΟΜΗΘΕΙΑ ΕΙΔΩΝ ΥΓΙΕΙΝΗΣ ΚΑΘΑΡΙΟΤΗΤΑΣ &amp; ΕΥΠΡΕΠΙΣΜΟΥ</t>
  </si>
  <si>
    <t xml:space="preserve">Θ5.  Ν. Π. ΣΧΟΛΙΚΗ ΕΠΙΤΡΟΠΗ ΔΕΥΤΕΡΟΒΑΘΜΙΑΣ ΕΚΠΑΙΔΕΥΣΗΣ ΔΗΜΟΥ ΣΠΑΡΤΗΣ </t>
  </si>
  <si>
    <t xml:space="preserve">Θ6.  Ν. Π. ΣΧΟΛΙΚΗ ΕΠΙΤΡΟΠΗ ΠΡΩΤΟΒΑΘΜΙΑΣ ΕΚΠΑΙΔΕΥΣΗΣ ΔΗΜΟΥ ΣΠΑΡΤΗΣ </t>
  </si>
  <si>
    <t xml:space="preserve">Θ4.  Ν. Π. ΠΟΛΙΤΙΣΜΟΥ ΚΑΙ ΠΕΡΙΒΑΛΛΟΝΤΟΣ ΔΗΜΟΥ ΣΠΑΡΤΗΣ </t>
  </si>
  <si>
    <t>Θ3. Ν. Π. ΚΟΙΝΩΝΙΚΗΣ ΠΡΟΣΤΑΣΙΑΣ ΑΛΛΗΛΕΓΓΥΗΣ ΚΑΙ ΠΑΙΔΕΙΑΣ ΔΗΜΟΥ ΣΠΑΡΤΗΣ</t>
  </si>
  <si>
    <t>Θ2  Ν. Π. ΑΘΛΗΤΙΚΟΣ ΟΡΓΑΝΙΣΜΟΣ ΔΗΜΟΥ ΣΠΑΡΤΗΣ</t>
  </si>
  <si>
    <t>Θ1. ΔΗΜΟΣ ΣΠΑΡΤΗΣ</t>
  </si>
  <si>
    <t xml:space="preserve">Δ2.  Ν. Π.ΑΘΛΗΤΙΚΟΣ ΟΡΓΑΝΙΣΜΟΣ ΔΗΜΟΥ ΣΠΑΡΤΗΣ </t>
  </si>
  <si>
    <t>Δ3.  Ν. Π. ΚΟΙΝΩΝΙΚΗΣ ΠΡΟΣΤΑΣΙΑΣ ΑΛΛΗΛΕΓΓΥΗΣ ΚΑΙ ΠΑΙΔΕΙΑΣ ΔΗΜΟΥ ΣΠΑΡΤΗΣ</t>
  </si>
  <si>
    <t>ΠΟΣΟ ΠΡΟΥΠΟΛΟΓΙΣΜΟΥ ΟΜΑΔΑΣ Ή ΥΠΟΟΜΑΔΑΣ ΕΚΤΟΣ ΦΠΑ</t>
  </si>
  <si>
    <t xml:space="preserve">ΠΙΝΑΚΑΣ ΕΓΓΥΗΤΙΚΩΝ ΣΥΜΜΕΤΟΧΗΣ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</si>
</sst>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_ ;[Red]\-#,##0.00\ "/>
  </numFmts>
  <fonts count="3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3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62">
    <xf numFmtId="0" fontId="0" fillId="0" borderId="0" xfId="0" applyAlignment="1">
      <alignment/>
    </xf>
    <xf numFmtId="0" fontId="9" fillId="24" borderId="0" xfId="0" applyFont="1" applyFill="1" applyAlignment="1">
      <alignment horizontal="center"/>
    </xf>
    <xf numFmtId="0" fontId="10" fillId="21" borderId="0" xfId="0" applyFont="1" applyFill="1" applyBorder="1" applyAlignment="1">
      <alignment/>
    </xf>
    <xf numFmtId="0" fontId="9" fillId="21" borderId="0" xfId="0" applyFont="1" applyFill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1" borderId="0" xfId="0" applyFont="1" applyFill="1" applyBorder="1" applyAlignment="1">
      <alignment/>
    </xf>
    <xf numFmtId="0" fontId="12" fillId="21" borderId="0" xfId="0" applyFont="1" applyFill="1" applyBorder="1" applyAlignment="1">
      <alignment horizontal="left"/>
    </xf>
    <xf numFmtId="0" fontId="12" fillId="21" borderId="0" xfId="0" applyFont="1" applyFill="1" applyAlignment="1">
      <alignment/>
    </xf>
    <xf numFmtId="0" fontId="15" fillId="21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6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Alignment="1">
      <alignment/>
    </xf>
    <xf numFmtId="4" fontId="6" fillId="24" borderId="0" xfId="0" applyNumberFormat="1" applyFont="1" applyFill="1" applyAlignment="1">
      <alignment horizontal="right" vertical="center" wrapText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4" fontId="4" fillId="24" borderId="10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right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4" fontId="6" fillId="24" borderId="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/>
    </xf>
    <xf numFmtId="0" fontId="8" fillId="24" borderId="16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center"/>
    </xf>
    <xf numFmtId="4" fontId="6" fillId="24" borderId="17" xfId="0" applyNumberFormat="1" applyFont="1" applyFill="1" applyBorder="1" applyAlignment="1">
      <alignment horizontal="right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" fontId="6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1</xdr:row>
      <xdr:rowOff>95250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="85" zoomScaleNormal="85" zoomScalePageLayoutView="0" workbookViewId="0" topLeftCell="A1">
      <selection activeCell="L19" sqref="L19"/>
    </sheetView>
  </sheetViews>
  <sheetFormatPr defaultColWidth="9.00390625" defaultRowHeight="15"/>
  <cols>
    <col min="1" max="1" width="3.421875" style="11" customWidth="1"/>
    <col min="2" max="2" width="4.57421875" style="11" customWidth="1"/>
    <col min="3" max="3" width="76.8515625" style="11" customWidth="1"/>
    <col min="4" max="4" width="14.140625" style="11" hidden="1" customWidth="1"/>
    <col min="5" max="5" width="13.28125" style="11" hidden="1" customWidth="1"/>
    <col min="6" max="6" width="19.421875" style="26" customWidth="1"/>
    <col min="7" max="7" width="17.28125" style="26" customWidth="1"/>
    <col min="8" max="8" width="9.00390625" style="11" customWidth="1"/>
    <col min="9" max="9" width="15.57421875" style="11" customWidth="1"/>
    <col min="10" max="16384" width="9.00390625" style="11" customWidth="1"/>
  </cols>
  <sheetData>
    <row r="1" ht="33.75" customHeight="1"/>
    <row r="2" spans="1:8" ht="19.5" customHeight="1">
      <c r="A2" s="21" t="s">
        <v>5</v>
      </c>
      <c r="F2" s="2" t="s">
        <v>6</v>
      </c>
      <c r="G2" s="3"/>
      <c r="H2" s="3"/>
    </row>
    <row r="3" spans="1:8" s="1" customFormat="1" ht="12.75">
      <c r="A3" s="21" t="s">
        <v>0</v>
      </c>
      <c r="B3" s="22"/>
      <c r="C3" s="22"/>
      <c r="D3" s="22"/>
      <c r="E3" s="23" t="s">
        <v>11</v>
      </c>
      <c r="F3" s="4"/>
      <c r="G3" s="3"/>
      <c r="H3" s="3"/>
    </row>
    <row r="4" spans="1:8" s="1" customFormat="1" ht="12.75">
      <c r="A4" s="21" t="s">
        <v>1</v>
      </c>
      <c r="B4" s="22"/>
      <c r="C4" s="22"/>
      <c r="D4" s="22"/>
      <c r="E4" s="24" t="s">
        <v>12</v>
      </c>
      <c r="F4" s="5" t="s">
        <v>11</v>
      </c>
      <c r="G4" s="3"/>
      <c r="H4" s="3"/>
    </row>
    <row r="5" spans="1:8" s="1" customFormat="1" ht="12.75">
      <c r="A5" s="19" t="s">
        <v>2</v>
      </c>
      <c r="D5" s="22"/>
      <c r="E5" s="25" t="s">
        <v>13</v>
      </c>
      <c r="F5" s="6" t="s">
        <v>12</v>
      </c>
      <c r="G5" s="3"/>
      <c r="H5" s="3"/>
    </row>
    <row r="6" spans="1:8" s="1" customFormat="1" ht="12.75">
      <c r="A6" s="19" t="s">
        <v>3</v>
      </c>
      <c r="D6" s="22"/>
      <c r="E6" s="24" t="s">
        <v>14</v>
      </c>
      <c r="F6" s="7" t="s">
        <v>13</v>
      </c>
      <c r="G6" s="3"/>
      <c r="H6" s="3"/>
    </row>
    <row r="7" spans="1:8" s="1" customFormat="1" ht="12.75">
      <c r="A7" s="10" t="s">
        <v>4</v>
      </c>
      <c r="C7" s="10"/>
      <c r="E7" s="20" t="s">
        <v>15</v>
      </c>
      <c r="F7" s="6" t="s">
        <v>14</v>
      </c>
      <c r="G7" s="3"/>
      <c r="H7" s="3"/>
    </row>
    <row r="8" spans="5:8" s="1" customFormat="1" ht="12.75">
      <c r="E8" s="20" t="s">
        <v>16</v>
      </c>
      <c r="F8" s="2" t="s">
        <v>15</v>
      </c>
      <c r="G8" s="3"/>
      <c r="H8" s="3"/>
    </row>
    <row r="9" spans="5:8" s="1" customFormat="1" ht="12.75">
      <c r="E9" s="9" t="s">
        <v>17</v>
      </c>
      <c r="F9" s="2" t="s">
        <v>16</v>
      </c>
      <c r="G9" s="3"/>
      <c r="H9" s="3"/>
    </row>
    <row r="10" spans="5:8" s="1" customFormat="1" ht="12.75">
      <c r="E10" s="9"/>
      <c r="F10" s="8" t="s">
        <v>17</v>
      </c>
      <c r="G10" s="3"/>
      <c r="H10" s="3"/>
    </row>
    <row r="11" spans="6:7" ht="14.25">
      <c r="F11" s="11"/>
      <c r="G11" s="11"/>
    </row>
    <row r="12" spans="1:3" ht="14.25">
      <c r="A12" s="27"/>
      <c r="C12" s="27"/>
    </row>
    <row r="13" spans="1:3" ht="14.25">
      <c r="A13" s="27"/>
      <c r="C13" s="27"/>
    </row>
    <row r="14" spans="1:7" ht="14.25" customHeight="1">
      <c r="A14" s="61" t="s">
        <v>36</v>
      </c>
      <c r="B14" s="61"/>
      <c r="C14" s="61"/>
      <c r="D14" s="61"/>
      <c r="E14" s="61"/>
      <c r="F14" s="61"/>
      <c r="G14" s="61"/>
    </row>
    <row r="15" spans="1:7" s="12" customFormat="1" ht="15">
      <c r="A15" s="28"/>
      <c r="B15" s="29"/>
      <c r="C15" s="29"/>
      <c r="D15" s="29"/>
      <c r="E15" s="29"/>
      <c r="F15" s="26"/>
      <c r="G15" s="26"/>
    </row>
    <row r="16" spans="1:7" s="13" customFormat="1" ht="88.5" customHeight="1">
      <c r="A16" s="58" t="s">
        <v>8</v>
      </c>
      <c r="B16" s="59"/>
      <c r="C16" s="60"/>
      <c r="D16" s="30"/>
      <c r="E16" s="30"/>
      <c r="F16" s="57" t="s">
        <v>35</v>
      </c>
      <c r="G16" s="57" t="s">
        <v>7</v>
      </c>
    </row>
    <row r="17" spans="1:7" s="13" customFormat="1" ht="15.75" customHeight="1">
      <c r="A17" s="31" t="s">
        <v>19</v>
      </c>
      <c r="B17" s="31"/>
      <c r="C17" s="31"/>
      <c r="D17" s="32"/>
      <c r="E17" s="33"/>
      <c r="F17" s="34">
        <v>4794.9</v>
      </c>
      <c r="G17" s="34">
        <f>F17*2%</f>
        <v>95.898</v>
      </c>
    </row>
    <row r="18" spans="1:7" s="14" customFormat="1" ht="14.25" customHeight="1">
      <c r="A18" s="31" t="s">
        <v>18</v>
      </c>
      <c r="B18" s="31"/>
      <c r="C18" s="31"/>
      <c r="D18" s="32"/>
      <c r="E18" s="33"/>
      <c r="F18" s="34">
        <v>4500</v>
      </c>
      <c r="G18" s="34">
        <f aca="true" t="shared" si="0" ref="G18:G38">F18*2%</f>
        <v>90</v>
      </c>
    </row>
    <row r="19" spans="1:7" s="15" customFormat="1" ht="15">
      <c r="A19" s="31" t="s">
        <v>20</v>
      </c>
      <c r="B19" s="31"/>
      <c r="C19" s="31"/>
      <c r="D19" s="32"/>
      <c r="E19" s="33"/>
      <c r="F19" s="34">
        <f>1950+3195</f>
        <v>5145</v>
      </c>
      <c r="G19" s="34">
        <f t="shared" si="0"/>
        <v>102.9</v>
      </c>
    </row>
    <row r="20" spans="1:7" s="15" customFormat="1" ht="15">
      <c r="A20" s="31" t="s">
        <v>21</v>
      </c>
      <c r="B20" s="31"/>
      <c r="C20" s="31"/>
      <c r="D20" s="32"/>
      <c r="E20" s="33"/>
      <c r="F20" s="34">
        <f>F21+F22</f>
        <v>5170</v>
      </c>
      <c r="G20" s="34">
        <f t="shared" si="0"/>
        <v>103.4</v>
      </c>
    </row>
    <row r="21" spans="1:7" s="15" customFormat="1" ht="15">
      <c r="A21" s="35" t="s">
        <v>9</v>
      </c>
      <c r="B21" s="31"/>
      <c r="C21" s="31"/>
      <c r="D21" s="32"/>
      <c r="E21" s="33"/>
      <c r="F21" s="56">
        <v>3960</v>
      </c>
      <c r="G21" s="34">
        <f t="shared" si="0"/>
        <v>79.2</v>
      </c>
    </row>
    <row r="22" spans="1:7" s="15" customFormat="1" ht="15">
      <c r="A22" s="35" t="s">
        <v>10</v>
      </c>
      <c r="B22" s="31"/>
      <c r="C22" s="31"/>
      <c r="D22" s="32"/>
      <c r="E22" s="33"/>
      <c r="F22" s="56">
        <v>1210</v>
      </c>
      <c r="G22" s="34">
        <f t="shared" si="0"/>
        <v>24.2</v>
      </c>
    </row>
    <row r="23" spans="1:7" s="15" customFormat="1" ht="15">
      <c r="A23" s="31" t="s">
        <v>22</v>
      </c>
      <c r="B23" s="31"/>
      <c r="C23" s="31"/>
      <c r="D23" s="32"/>
      <c r="E23" s="33"/>
      <c r="F23" s="34">
        <f>F24+F25+F26</f>
        <v>40982.62</v>
      </c>
      <c r="G23" s="34">
        <f t="shared" si="0"/>
        <v>819.6524000000001</v>
      </c>
    </row>
    <row r="24" spans="1:7" s="15" customFormat="1" ht="15">
      <c r="A24" s="35" t="s">
        <v>9</v>
      </c>
      <c r="B24" s="36"/>
      <c r="C24" s="36"/>
      <c r="D24" s="17"/>
      <c r="E24" s="37"/>
      <c r="F24" s="38">
        <v>34497.54</v>
      </c>
      <c r="G24" s="34">
        <f t="shared" si="0"/>
        <v>689.9508000000001</v>
      </c>
    </row>
    <row r="25" spans="1:7" s="16" customFormat="1" ht="15">
      <c r="A25" s="35" t="s">
        <v>33</v>
      </c>
      <c r="B25" s="39"/>
      <c r="C25" s="39"/>
      <c r="E25" s="40"/>
      <c r="F25" s="41">
        <v>2457.84</v>
      </c>
      <c r="G25" s="34">
        <f t="shared" si="0"/>
        <v>49.156800000000004</v>
      </c>
    </row>
    <row r="26" spans="1:7" s="16" customFormat="1" ht="15">
      <c r="A26" s="35" t="s">
        <v>34</v>
      </c>
      <c r="B26" s="39"/>
      <c r="C26" s="39"/>
      <c r="D26" s="42"/>
      <c r="E26" s="43"/>
      <c r="F26" s="41">
        <v>4027.24</v>
      </c>
      <c r="G26" s="34">
        <f t="shared" si="0"/>
        <v>80.5448</v>
      </c>
    </row>
    <row r="27" spans="1:7" s="17" customFormat="1" ht="15">
      <c r="A27" s="31" t="s">
        <v>23</v>
      </c>
      <c r="B27" s="44"/>
      <c r="C27" s="44"/>
      <c r="D27" s="45"/>
      <c r="E27" s="46"/>
      <c r="F27" s="34">
        <f>4910+333</f>
        <v>5243</v>
      </c>
      <c r="G27" s="34">
        <f t="shared" si="0"/>
        <v>104.86</v>
      </c>
    </row>
    <row r="28" spans="1:7" s="15" customFormat="1" ht="15">
      <c r="A28" s="31" t="s">
        <v>24</v>
      </c>
      <c r="B28" s="31"/>
      <c r="C28" s="31"/>
      <c r="D28" s="32"/>
      <c r="E28" s="33"/>
      <c r="F28" s="34">
        <f>2880+1299.5</f>
        <v>4179.5</v>
      </c>
      <c r="G28" s="34">
        <f t="shared" si="0"/>
        <v>83.59</v>
      </c>
    </row>
    <row r="29" spans="1:7" s="18" customFormat="1" ht="15">
      <c r="A29" s="31" t="s">
        <v>25</v>
      </c>
      <c r="B29" s="31"/>
      <c r="C29" s="31"/>
      <c r="D29" s="32"/>
      <c r="E29" s="33"/>
      <c r="F29" s="34">
        <f>F30+F31</f>
        <v>28403.25</v>
      </c>
      <c r="G29" s="34">
        <f t="shared" si="0"/>
        <v>568.065</v>
      </c>
    </row>
    <row r="30" spans="1:7" s="15" customFormat="1" ht="15">
      <c r="A30" s="35" t="s">
        <v>9</v>
      </c>
      <c r="B30" s="36"/>
      <c r="C30" s="36"/>
      <c r="D30" s="17"/>
      <c r="E30" s="37"/>
      <c r="F30" s="38">
        <f>15910+1323</f>
        <v>17233</v>
      </c>
      <c r="G30" s="34">
        <f t="shared" si="0"/>
        <v>344.66</v>
      </c>
    </row>
    <row r="31" spans="1:7" s="16" customFormat="1" ht="15">
      <c r="A31" s="35" t="s">
        <v>10</v>
      </c>
      <c r="B31" s="39"/>
      <c r="C31" s="53"/>
      <c r="E31" s="40"/>
      <c r="F31" s="54">
        <f>4167.6+7002.65</f>
        <v>11170.25</v>
      </c>
      <c r="G31" s="34">
        <f t="shared" si="0"/>
        <v>223.405</v>
      </c>
    </row>
    <row r="32" spans="1:7" s="18" customFormat="1" ht="15">
      <c r="A32" s="48" t="s">
        <v>26</v>
      </c>
      <c r="C32" s="39"/>
      <c r="D32" s="39"/>
      <c r="E32" s="39"/>
      <c r="F32" s="55">
        <f>F33+F34+F35+F36+F37+F38</f>
        <v>68981.68</v>
      </c>
      <c r="G32" s="34">
        <f t="shared" si="0"/>
        <v>1379.6336</v>
      </c>
    </row>
    <row r="33" spans="1:7" s="15" customFormat="1" ht="15">
      <c r="A33" s="49" t="s">
        <v>32</v>
      </c>
      <c r="B33" s="36"/>
      <c r="C33" s="36"/>
      <c r="D33" s="50"/>
      <c r="E33" s="50"/>
      <c r="F33" s="38">
        <v>25061.5</v>
      </c>
      <c r="G33" s="34">
        <f t="shared" si="0"/>
        <v>501.23</v>
      </c>
    </row>
    <row r="34" spans="1:7" s="16" customFormat="1" ht="15">
      <c r="A34" s="49" t="s">
        <v>31</v>
      </c>
      <c r="B34" s="39"/>
      <c r="C34" s="39"/>
      <c r="D34" s="51"/>
      <c r="E34" s="51"/>
      <c r="F34" s="41">
        <v>2405.7</v>
      </c>
      <c r="G34" s="34">
        <f t="shared" si="0"/>
        <v>48.114</v>
      </c>
    </row>
    <row r="35" spans="1:7" s="16" customFormat="1" ht="15">
      <c r="A35" s="49" t="s">
        <v>30</v>
      </c>
      <c r="B35" s="39"/>
      <c r="C35" s="39"/>
      <c r="D35" s="51"/>
      <c r="E35" s="51"/>
      <c r="F35" s="41">
        <v>4379.35</v>
      </c>
      <c r="G35" s="34">
        <f t="shared" si="0"/>
        <v>87.587</v>
      </c>
    </row>
    <row r="36" spans="1:7" s="18" customFormat="1" ht="15">
      <c r="A36" s="52" t="s">
        <v>29</v>
      </c>
      <c r="B36" s="39"/>
      <c r="C36" s="39"/>
      <c r="D36" s="39"/>
      <c r="E36" s="39"/>
      <c r="F36" s="41">
        <v>713.1</v>
      </c>
      <c r="G36" s="34">
        <f t="shared" si="0"/>
        <v>14.262</v>
      </c>
    </row>
    <row r="37" spans="1:7" s="14" customFormat="1" ht="15">
      <c r="A37" s="52" t="s">
        <v>27</v>
      </c>
      <c r="B37" s="52"/>
      <c r="C37" s="52"/>
      <c r="D37" s="52"/>
      <c r="E37" s="52"/>
      <c r="F37" s="41">
        <v>17593.03</v>
      </c>
      <c r="G37" s="34">
        <f t="shared" si="0"/>
        <v>351.8606</v>
      </c>
    </row>
    <row r="38" spans="1:7" s="14" customFormat="1" ht="15">
      <c r="A38" s="52" t="s">
        <v>28</v>
      </c>
      <c r="B38" s="52"/>
      <c r="C38" s="52"/>
      <c r="D38" s="52"/>
      <c r="E38" s="52"/>
      <c r="F38" s="41">
        <v>18829</v>
      </c>
      <c r="G38" s="34">
        <f t="shared" si="0"/>
        <v>376.58</v>
      </c>
    </row>
    <row r="39" spans="6:7" s="18" customFormat="1" ht="14.25">
      <c r="F39" s="47"/>
      <c r="G39" s="47"/>
    </row>
    <row r="40" spans="6:7" s="18" customFormat="1" ht="14.25">
      <c r="F40" s="47"/>
      <c r="G40" s="47"/>
    </row>
    <row r="41" spans="6:7" s="18" customFormat="1" ht="14.25">
      <c r="F41" s="47"/>
      <c r="G41" s="47"/>
    </row>
    <row r="42" spans="6:7" s="18" customFormat="1" ht="14.25">
      <c r="F42" s="47"/>
      <c r="G42" s="47"/>
    </row>
    <row r="43" spans="6:7" s="18" customFormat="1" ht="14.25">
      <c r="F43" s="47"/>
      <c r="G43" s="47"/>
    </row>
    <row r="44" spans="6:7" s="18" customFormat="1" ht="14.25">
      <c r="F44" s="47"/>
      <c r="G44" s="47"/>
    </row>
    <row r="45" spans="6:7" s="18" customFormat="1" ht="14.25">
      <c r="F45" s="47"/>
      <c r="G45" s="47"/>
    </row>
    <row r="46" spans="6:7" s="18" customFormat="1" ht="14.25">
      <c r="F46" s="47"/>
      <c r="G46" s="47"/>
    </row>
    <row r="47" spans="6:7" s="18" customFormat="1" ht="14.25">
      <c r="F47" s="47"/>
      <c r="G47" s="47"/>
    </row>
    <row r="48" spans="6:7" s="18" customFormat="1" ht="14.25">
      <c r="F48" s="47"/>
      <c r="G48" s="47"/>
    </row>
    <row r="49" spans="6:7" s="18" customFormat="1" ht="14.25">
      <c r="F49" s="47"/>
      <c r="G49" s="47"/>
    </row>
  </sheetData>
  <sheetProtection/>
  <mergeCells count="2">
    <mergeCell ref="A16:C16"/>
    <mergeCell ref="A14:G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otauser</cp:lastModifiedBy>
  <cp:lastPrinted>2014-09-12T08:58:23Z</cp:lastPrinted>
  <dcterms:created xsi:type="dcterms:W3CDTF">2013-08-21T19:06:52Z</dcterms:created>
  <dcterms:modified xsi:type="dcterms:W3CDTF">2015-08-20T18:19:51Z</dcterms:modified>
  <cp:category/>
  <cp:version/>
  <cp:contentType/>
  <cp:contentStatus/>
</cp:coreProperties>
</file>