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tabRatio="585" activeTab="0"/>
  </bookViews>
  <sheets>
    <sheet name="ΟΝΟΜΑΣΤΙΚΗ ΚΑΤ." sheetId="1" r:id="rId1"/>
    <sheet name="ΠΛΗΡΟΥΣ" sheetId="2" r:id="rId2"/>
    <sheet name="ΜΕΡΙΚΗΣ" sheetId="3" r:id="rId3"/>
    <sheet name="ΑΠΟΡΡΙΠΤΕΟΙ" sheetId="4" r:id="rId4"/>
    <sheet name="ΕΠΙΤΥΧΟΝΤΕΣ ΠΛ." sheetId="5" r:id="rId5"/>
    <sheet name="ΕΠΙΤΥΧΟΝΤΕΣ ΜΕΡ." sheetId="6" r:id="rId6"/>
  </sheets>
  <definedNames/>
  <calcPr fullCalcOnLoad="1"/>
</workbook>
</file>

<file path=xl/sharedStrings.xml><?xml version="1.0" encoding="utf-8"?>
<sst xmlns="http://schemas.openxmlformats.org/spreadsheetml/2006/main" count="1637" uniqueCount="507">
  <si>
    <t>ΟΝΟΜΑ</t>
  </si>
  <si>
    <t>ΟΝΟΜΑ ΠΑΤΡΟΣ</t>
  </si>
  <si>
    <t>ΚΡΙΤΗΡΙΑ</t>
  </si>
  <si>
    <t>(2)</t>
  </si>
  <si>
    <t>(3)</t>
  </si>
  <si>
    <t>(4)</t>
  </si>
  <si>
    <t>(6)</t>
  </si>
  <si>
    <t>(5)</t>
  </si>
  <si>
    <t>ΜΟΝΑΔΕΣ (5)</t>
  </si>
  <si>
    <t>ΜΟΝΑΔΕΣ (6)</t>
  </si>
  <si>
    <t>ΦΟΡΕΑΣ: ΔΗΜΟΣ ΣΠΑΡΤΗΣ</t>
  </si>
  <si>
    <t>ΕΔΡΑ ΥΠΗΡΕΣΙΑΣ: ΣΠΑΡΤΗ</t>
  </si>
  <si>
    <t>ΕΠΩΝΥΜΟ</t>
  </si>
  <si>
    <t>ΑΡΙΘ.ΤΑΥΤΟΤΗΤΑΣ</t>
  </si>
  <si>
    <t>(7)</t>
  </si>
  <si>
    <t>ΜΟΝΑΔΕΣ (2)</t>
  </si>
  <si>
    <t>ΜΟΝΑΔΕΣ (3)</t>
  </si>
  <si>
    <t>ΜΟΝΑΔΕΣ (4)</t>
  </si>
  <si>
    <t>ΜΟΝΑΔΕΣ (7)</t>
  </si>
  <si>
    <t>ΣΥΝΟΛΟ ΜΟΝΑΔΩΝ</t>
  </si>
  <si>
    <t>ΒΑΘΜΟΛΟΓΙΑ</t>
  </si>
  <si>
    <t>ΠΙΝΑΚΑΣ ΚΑΤΑΤΑΞΗΣ ΚΑΙ ΒΑΘΜΟΛΟΓΙΑΣ</t>
  </si>
  <si>
    <t>ΑΑ</t>
  </si>
  <si>
    <t>Α.Α.</t>
  </si>
  <si>
    <t>ΔΙΑΡΚΕΙΑ ΣΥΜΒΑΣΗΣ: ΣΧΟΛΙΚΟ ΕΤΟΣ 2020 - 2021</t>
  </si>
  <si>
    <t xml:space="preserve">ΠΡΟΣΛΗΨΗ ΠΡΟΣΩΠΙΚΟΥ ΜΕ ΣΥΜΒΑΣΗ ΕΡΓΑΣΙΑΣ ΟΡΙΣΜΕΝΟΥ ΧΡΟΝΟΥ </t>
  </si>
  <si>
    <t xml:space="preserve">ΥΠΟΨΗΦΙΩΝ  ΚΑΤΗΓΟΡΙΑΣ ΥΕ </t>
  </si>
  <si>
    <t>ΑΝΑΚΟΙΝΩΣΗ: ΣΟΧ 2/2020</t>
  </si>
  <si>
    <t>(υπ'αριθμ. οικ.15850/24-08-2020)</t>
  </si>
  <si>
    <t>ΕΙΔΙΚΟΤΗΤΑΣ:  ΥΕ  ΚΑΘΑΡΙΣΤΡΙΩΝ /ΤΩΝ ΣΧΟΛΙΚΩΝ ΜΟΝΑΔΩΝ (ΠΛΗΡΟΥΣ ΑΠΑΣΧΟΛΗΣΗΣ)</t>
  </si>
  <si>
    <t>ΑΡΙΘΜΟΣ ΜΗΝΩΝ ΑΠΑΣΧΟΛΗΣΗΣ ΣΕ ΑΝΤΙΣΤΟΙΧΗ ΘΕΣΗ</t>
  </si>
  <si>
    <t>ΑΡΙΘΜΟΣ ΑΝΑΤΕΘΕΙΣΩΝ ΑΙΘΟΥΣΩΝ ΑΝΑ ΜΗΝΑ</t>
  </si>
  <si>
    <t>ΓΟΝΕΑΣ Ή ΤΕΚΝΟ ΜΟΝΟΓΟΝΕΙΚΗΣ ΟΙΚΟΓΕΝΕΙΑΣ (Αριθ.τέκνων)</t>
  </si>
  <si>
    <t>ΑΝΑΠΗΡΙΑ ΓΟΝΕΑ, ΤΕΚΝΟΥ,ΑΔΕΛΦΟΥ Ή ΣΥΖΗΓΟΥ (ποσοστό αναπηρίας 50% και άνω)</t>
  </si>
  <si>
    <t>ΗΛΙΚΙΑ</t>
  </si>
  <si>
    <t>ΤΡΙΤΕΚΝΟΣ Ή ΤΕΚΝΟ ΤΡΙΤΕΚΝΗΣ ΟΙΚΟΓΕΝΕΙΑΣ (αριθμός τέκνων)</t>
  </si>
  <si>
    <t>ΠΟΛΥΤΕΚΝΟΣ Η ΤΕΚΝΟ ΠΟΛΥΤΕΚΝΗΣ ΟΙΚΟΓΕΝΕΙΑΣ      ( αριθμός τέκνων)</t>
  </si>
  <si>
    <t>ΑΝΗΛΙΚΑ ΤΕΚΝΩΝ    (αριθμός ανήλικων τέκνων)</t>
  </si>
  <si>
    <t>ΣΕΙΡΑ ΚΑΤΑΤΑΞΗΣ</t>
  </si>
  <si>
    <t>MUZALOVA</t>
  </si>
  <si>
    <t>YULIYA</t>
  </si>
  <si>
    <t>VIKTOR</t>
  </si>
  <si>
    <t>PU202839</t>
  </si>
  <si>
    <t>STOYKOVA</t>
  </si>
  <si>
    <t>GANKA</t>
  </si>
  <si>
    <t>MARINOVA</t>
  </si>
  <si>
    <t>ΑΓΓΕΛΟΠΟΥΛΟΥ</t>
  </si>
  <si>
    <t>ΑΝΤΩΝΙΑ</t>
  </si>
  <si>
    <t>ΜΑΝΩΛΗΣ</t>
  </si>
  <si>
    <t>X403436</t>
  </si>
  <si>
    <t>ΑΛΕΒΙΖΟΥ</t>
  </si>
  <si>
    <t>ΦΑΡΣΙΑ</t>
  </si>
  <si>
    <t>ΒΑΣΙΛΕΙΟΣ</t>
  </si>
  <si>
    <t>ΑΒ395574</t>
  </si>
  <si>
    <t>ΧΡΥΣΟΥΛΑ</t>
  </si>
  <si>
    <t>ΣΠΥΡΙΔΩΝ</t>
  </si>
  <si>
    <t>ΑΗ010993</t>
  </si>
  <si>
    <t>ΑΛΕΞΗ</t>
  </si>
  <si>
    <t>ΣΟΦΙΑ</t>
  </si>
  <si>
    <t>ΓΕΩΡΓΙΟΣ</t>
  </si>
  <si>
    <t>Χ404644</t>
  </si>
  <si>
    <t>ΑΛΕΞΟΠΟΥΛΟΥ</t>
  </si>
  <si>
    <t>ΑΘΑΝΑΣΙΑ</t>
  </si>
  <si>
    <t>ΝΙΚΟΛΑΟΣ</t>
  </si>
  <si>
    <t>Τ386432</t>
  </si>
  <si>
    <t>ΔΕΣΠΟΙΝΑ</t>
  </si>
  <si>
    <t>ΔΗΜΗΤΡΙΟΣ</t>
  </si>
  <si>
    <t>ΑΝ975291</t>
  </si>
  <si>
    <t>ΑΝΟΥΣΟΥ</t>
  </si>
  <si>
    <t>ΔΙΑΜΑΝΤΩ</t>
  </si>
  <si>
    <t>ΚΩΝΣΤΑΝΤΙΝΟΣ</t>
  </si>
  <si>
    <t>Φ900291</t>
  </si>
  <si>
    <t xml:space="preserve">ΑΝΟΥΣΟΥ </t>
  </si>
  <si>
    <t>ΠΑΡΑΣΚΕΥΗ</t>
  </si>
  <si>
    <t>Λ901348</t>
  </si>
  <si>
    <t>ΑΠΟΣΤΟΛΑΚΟΥ</t>
  </si>
  <si>
    <t>ΕΛΕΝΗ</t>
  </si>
  <si>
    <t>Π931922</t>
  </si>
  <si>
    <t>ΑΣΣΙΟΥΡΑ</t>
  </si>
  <si>
    <t>ΕΥΦΡΟΣΥΝΗ</t>
  </si>
  <si>
    <t>ΑΠΟΣΤΟΛΟΣ</t>
  </si>
  <si>
    <t>Π188629</t>
  </si>
  <si>
    <t>ΑΤΣΑΒΕ</t>
  </si>
  <si>
    <t>ΑΡΓΥΡΩ</t>
  </si>
  <si>
    <t>Μ501749</t>
  </si>
  <si>
    <t>ΒΑΧΑΒΙΩΛΟΥ</t>
  </si>
  <si>
    <t>ΚΩΝΣΤΑΝΤΙΝΑ</t>
  </si>
  <si>
    <t>Ν497520</t>
  </si>
  <si>
    <t>ΒΕΡΟΥΤΗ</t>
  </si>
  <si>
    <t>ΔΗΜΗΤΡΑ</t>
  </si>
  <si>
    <t>ΠΑΝΑΓΙΩΤΗΣ</t>
  </si>
  <si>
    <t>Π932994</t>
  </si>
  <si>
    <t>ΒΛΑΧΟΠΟΥΛΟΥ</t>
  </si>
  <si>
    <t>ΣΤΑΥΡΟΥΛΑ</t>
  </si>
  <si>
    <t>ΑΒ406353</t>
  </si>
  <si>
    <t>ΒΟΜΒΟΡΗ</t>
  </si>
  <si>
    <t>ΜΙΛΤΙΑΔΗΣ</t>
  </si>
  <si>
    <t>Μ502813</t>
  </si>
  <si>
    <t>ΓΑΛΑΖΟΥΛΑ</t>
  </si>
  <si>
    <t>ΘΕΟΔΩΡΟΣ</t>
  </si>
  <si>
    <t>Ν497785</t>
  </si>
  <si>
    <t>ΓΑΡΔΙΚΑ</t>
  </si>
  <si>
    <t>ΙΩΑΝΝΗΣ</t>
  </si>
  <si>
    <t>ΑΒ396308</t>
  </si>
  <si>
    <t>ΓΕΩΡΓΑΝΤΩΝΗ</t>
  </si>
  <si>
    <t>ΓΙΑΝΝΟΥΛΑ</t>
  </si>
  <si>
    <t>Π932900</t>
  </si>
  <si>
    <t>ΓΕΩΡΓΙΟΥ</t>
  </si>
  <si>
    <t>ΜΑΡΓΑΡΙΤΑ</t>
  </si>
  <si>
    <t>ΑΝΤΩΝΙΟΣ</t>
  </si>
  <si>
    <t>Μ499469</t>
  </si>
  <si>
    <t>ΓΙΑΝΝΑΚΗ</t>
  </si>
  <si>
    <t>ΘΩΜΑΣ</t>
  </si>
  <si>
    <t>ΑΒ112770</t>
  </si>
  <si>
    <t>ΓΙΑΝΝΟΠΟΥΛΟΥ</t>
  </si>
  <si>
    <t>ΑΘΗΝΑ</t>
  </si>
  <si>
    <t>ΑΕ273219</t>
  </si>
  <si>
    <t>ΑΝΝΑ</t>
  </si>
  <si>
    <t>ΑΟ825639</t>
  </si>
  <si>
    <t>ΓΚΑΜΟΥΛΑΚΟΥ</t>
  </si>
  <si>
    <t>ΚΑΡΟΛΟΣ</t>
  </si>
  <si>
    <t>ΑΚ735894</t>
  </si>
  <si>
    <t>ΜΑΡΘΑ</t>
  </si>
  <si>
    <t>Χ903816</t>
  </si>
  <si>
    <t>ΓΚΟΥΝΤΟΥΝΑ</t>
  </si>
  <si>
    <t>ΑΙΚΑΤΕΡΙΝΗ</t>
  </si>
  <si>
    <t>ΑΜ779325</t>
  </si>
  <si>
    <t>ΓΡΟΥΜΠΟΥ</t>
  </si>
  <si>
    <t>Τ388865</t>
  </si>
  <si>
    <t>ΔΑΝΙΓΓΕΛΗ</t>
  </si>
  <si>
    <t>ΜΑΡΙΑ</t>
  </si>
  <si>
    <t>ΑΙ105426</t>
  </si>
  <si>
    <t>ΔΑΝΟΥ</t>
  </si>
  <si>
    <t>ΓΕΩΡΓΙΑ</t>
  </si>
  <si>
    <t>ΑΒ406189</t>
  </si>
  <si>
    <t>ΔΗΜΑ</t>
  </si>
  <si>
    <t>ΑΝΤΩΝΙΑ-ΝΕΚΤΑΡΙΑ</t>
  </si>
  <si>
    <t>Φ285144</t>
  </si>
  <si>
    <t>ΔΗΜΑΚΗ</t>
  </si>
  <si>
    <t>ΑΝΔΡΕΑΣ</t>
  </si>
  <si>
    <t>ΑΚ372175</t>
  </si>
  <si>
    <t>ΔΙΑΚΟΥΜΑΚΟΥ</t>
  </si>
  <si>
    <t>ΛΥΚΟΥΡΓΟΣ</t>
  </si>
  <si>
    <t>Φ285346</t>
  </si>
  <si>
    <t>ΔΙΑΜΑΝΤΟΠΟΥΛΟΥ</t>
  </si>
  <si>
    <t>ΜΑΡΙΑ ΕΛΕΝΗ</t>
  </si>
  <si>
    <t>ΑΚ373583</t>
  </si>
  <si>
    <t>ΙΣΜΥΡΝΙΟΓΛΟΥ</t>
  </si>
  <si>
    <t>ΒΑΣΙΛΙΚΗ</t>
  </si>
  <si>
    <t>ΣΤΑΜΑΤΙΟΣ</t>
  </si>
  <si>
    <t>Π191411</t>
  </si>
  <si>
    <t>ΚΑΛΛΙΓΟΣΦΥΡΗ</t>
  </si>
  <si>
    <t>Τ388724</t>
  </si>
  <si>
    <t>ΚΑΛΟΓΕΡΑΚΟΥ</t>
  </si>
  <si>
    <t>ΕΥΓΕΝΕΙΑ</t>
  </si>
  <si>
    <t>Φ900287</t>
  </si>
  <si>
    <t>ΚΑΝΕΛΛΗ</t>
  </si>
  <si>
    <t>ΠΑΝΑΓΙΩΤΑ</t>
  </si>
  <si>
    <t>ΜΙΧΑΗΛ</t>
  </si>
  <si>
    <t>Χ903989</t>
  </si>
  <si>
    <t>ΚΑΝΕΛΛΟΠΟΥΛΟΥ</t>
  </si>
  <si>
    <t>Ν495134</t>
  </si>
  <si>
    <t>ΚΑΡΚΑΜΠΑΣΗ</t>
  </si>
  <si>
    <t>ΣΤΑΜΑΤΙΚΗ</t>
  </si>
  <si>
    <t>Ν497027</t>
  </si>
  <si>
    <t>ΚΑΣΤΑΝΗ</t>
  </si>
  <si>
    <t>ΣΤΕΛΛΑ</t>
  </si>
  <si>
    <t>Π933852</t>
  </si>
  <si>
    <t>ΚΑΣΤΡΙΤΗ</t>
  </si>
  <si>
    <t>Ν497517</t>
  </si>
  <si>
    <t>ΚΑΤΑΚΟΥ</t>
  </si>
  <si>
    <t>ΑΚ374814</t>
  </si>
  <si>
    <t>ΚΟΚΚΟΡΟΥ</t>
  </si>
  <si>
    <t>ΣΤΥΛΙΑΝΟΣ</t>
  </si>
  <si>
    <t>Τ388754</t>
  </si>
  <si>
    <t>ΧΡΥΣΑΝΘΗ</t>
  </si>
  <si>
    <t>Φ286968</t>
  </si>
  <si>
    <t>ΚΟΠΙΤΑ</t>
  </si>
  <si>
    <t>ΕΛΕΥΘΕΡΙΑ</t>
  </si>
  <si>
    <t>ΑΗ735944</t>
  </si>
  <si>
    <t>ΚΟΥΡΑΚΛΗ</t>
  </si>
  <si>
    <t>ΣΤΑΥΡΟΣ</t>
  </si>
  <si>
    <t>ΑΝ285218</t>
  </si>
  <si>
    <t>ΚΟΥΡΝΙΩΤΗ</t>
  </si>
  <si>
    <t>ΑΓΓΕΛΙΚΗ</t>
  </si>
  <si>
    <t>ΕΥΣΤΡΑΤΙΟΣ</t>
  </si>
  <si>
    <t>Ν496834</t>
  </si>
  <si>
    <t>ΚΟΥΡΤΕΣΗ</t>
  </si>
  <si>
    <t>ΠΕΡΙΚΛΗΣ</t>
  </si>
  <si>
    <t>ΑΕ274454</t>
  </si>
  <si>
    <t>ΚΟΥΣΟΥΛΑΣ</t>
  </si>
  <si>
    <t>ΓΕΩΡΓΙΟΣ ΦΩΤΙΟΣ</t>
  </si>
  <si>
    <t>Τ257197</t>
  </si>
  <si>
    <t>ΚΟΥΤΣΑΡΗ</t>
  </si>
  <si>
    <t>ΠΑΝΤΕΛΙΑ</t>
  </si>
  <si>
    <t>ΑΑ426564</t>
  </si>
  <si>
    <t>ΚΟΥΤΣΟΒΑΣΙΛΗ</t>
  </si>
  <si>
    <t xml:space="preserve">ΘΕΟΔΩΡΑ </t>
  </si>
  <si>
    <t>ΑΚ498636</t>
  </si>
  <si>
    <t>ΚΟΥΤΣΟΒΙΤΗ</t>
  </si>
  <si>
    <t>ΕΥΦΗΜΙΑ</t>
  </si>
  <si>
    <t>ΑΗ236705</t>
  </si>
  <si>
    <t>ΚΡΙΜΗΤΣΟΥ</t>
  </si>
  <si>
    <t>Φ286289</t>
  </si>
  <si>
    <t>ΚΥΡΙΑΚΑΚΟΥ</t>
  </si>
  <si>
    <t>ΣΠΥΡΟΣ</t>
  </si>
  <si>
    <t>ΑΜ574242</t>
  </si>
  <si>
    <t>ΚΩΝΣΤΑΝΤΑΚΗ</t>
  </si>
  <si>
    <t>ΣΜΑΡΑΓΔΗ</t>
  </si>
  <si>
    <t>Π190394</t>
  </si>
  <si>
    <t>ΚΩΤΣΙΝΑ</t>
  </si>
  <si>
    <t>ΧΡΗΣΤΟΣ</t>
  </si>
  <si>
    <t>Χ904901</t>
  </si>
  <si>
    <t>ΛΑΜΠΡΑΚΟΥ</t>
  </si>
  <si>
    <t>ΕΥΑΓΓΕΛΙΑ</t>
  </si>
  <si>
    <t>Ν505665</t>
  </si>
  <si>
    <t>ΛΑΜΠΡΙΝΑΚΟΥ</t>
  </si>
  <si>
    <t>Λ900474</t>
  </si>
  <si>
    <t>ΛΕΡΙΚΟΥ</t>
  </si>
  <si>
    <t>ΙΩΑΝΝΑ</t>
  </si>
  <si>
    <t>Τ389502</t>
  </si>
  <si>
    <t xml:space="preserve">ΛΕΡΙΚΟΥ </t>
  </si>
  <si>
    <t>Ν495821</t>
  </si>
  <si>
    <t>ΛΙΑΣΚΟΥ</t>
  </si>
  <si>
    <t>ΑΟ475909</t>
  </si>
  <si>
    <t>ΜΑΛΑΒΑΖΟΥ</t>
  </si>
  <si>
    <t>ΣΤΑΜΑΤΙΑ</t>
  </si>
  <si>
    <t>ΑΝΑΣΤΑΣΙΟΣ</t>
  </si>
  <si>
    <t>ΑΕ274753</t>
  </si>
  <si>
    <t>ΜΑΡΑΒΑ</t>
  </si>
  <si>
    <t>Φ303566</t>
  </si>
  <si>
    <t>ΜΑΡΚΟΥ</t>
  </si>
  <si>
    <t>ΑΝ975336</t>
  </si>
  <si>
    <t>ΜΑΥΡΟΥΛΗ</t>
  </si>
  <si>
    <t>Χ134782</t>
  </si>
  <si>
    <t>ΜΗΤΡΟΠΟΥΛΟΥ</t>
  </si>
  <si>
    <t>ΑΕ757804</t>
  </si>
  <si>
    <t>ΜΠΟΥΓΑΔΗ</t>
  </si>
  <si>
    <t>ΔΗΜΗΤΡΩ</t>
  </si>
  <si>
    <t>Ν496043</t>
  </si>
  <si>
    <t>ΝΙΚΟΛΟΠΟΥΛΟΥ</t>
  </si>
  <si>
    <t>ΚΑΤΕΡΙΝΑ</t>
  </si>
  <si>
    <t>Τ391953</t>
  </si>
  <si>
    <t>ΝΟΧΟΥ</t>
  </si>
  <si>
    <t>ΑΝΕΖΑ</t>
  </si>
  <si>
    <t>Τ240620</t>
  </si>
  <si>
    <t>ΟΙΚΟΝΟΜΑΚΗ</t>
  </si>
  <si>
    <t>ΑΡΓΥΡΟΥΛΑ ΣΤΑΥΡΟΥΛΑ</t>
  </si>
  <si>
    <t>Τ388710</t>
  </si>
  <si>
    <t>ΠΑΝΑΓΑΚΟΥ</t>
  </si>
  <si>
    <t>ΦΡΟΣΩ</t>
  </si>
  <si>
    <t>ΓΡΗΓΟΡΙΟΣ</t>
  </si>
  <si>
    <t>Π190484</t>
  </si>
  <si>
    <t>ΠΑΝΑΡΙΤΗ</t>
  </si>
  <si>
    <t>ΠΑΥΛΟΣ</t>
  </si>
  <si>
    <t>ΑΕ272332</t>
  </si>
  <si>
    <t>ΚΩΝΣΤΑΝΤΙΝΑ ΜΑΡΙΑ</t>
  </si>
  <si>
    <t>ΔΙΟΝΥΣΙΟΣ</t>
  </si>
  <si>
    <t>ΑΟ475717</t>
  </si>
  <si>
    <t>ΠΑΠΑΔΑΚΟΥ</t>
  </si>
  <si>
    <t>ΑΗ736740</t>
  </si>
  <si>
    <t>ΠΑΠΑΔΟΠΟΥΛΟΥ</t>
  </si>
  <si>
    <t>ΚΑΝΕΛΛΑ</t>
  </si>
  <si>
    <t>ΑΒ799714</t>
  </si>
  <si>
    <t>ΠΑΤΣΟΥΡΑΚΟΥ</t>
  </si>
  <si>
    <t>ΝΩΤΗΣ</t>
  </si>
  <si>
    <t>Ν498093</t>
  </si>
  <si>
    <t>ΠΕΡΓΑΝΤΗ</t>
  </si>
  <si>
    <t>ΣΩΤΗΡΙΟΣ</t>
  </si>
  <si>
    <t>ΑΝ285334</t>
  </si>
  <si>
    <t>ΠΕΤΡΑΚΗ</t>
  </si>
  <si>
    <t>ΧΡΙΣΤΙΝΑ</t>
  </si>
  <si>
    <t>ΑΜ779864</t>
  </si>
  <si>
    <t>ΠΛΑΓΑΚΗ</t>
  </si>
  <si>
    <t>Χ403233</t>
  </si>
  <si>
    <t>ΗΛΙΑΣ</t>
  </si>
  <si>
    <t>ΑΑ426311</t>
  </si>
  <si>
    <t>ΠΛΟΥΜΠΙΔΗ</t>
  </si>
  <si>
    <t>ΑΝ285373</t>
  </si>
  <si>
    <t>ΠΡΙΟΒΟΛΟΥ</t>
  </si>
  <si>
    <t>Ρ641753</t>
  </si>
  <si>
    <t>ΡΑΛΛΗ</t>
  </si>
  <si>
    <t>Ρ384907</t>
  </si>
  <si>
    <t>ΡΑΦΤΗ</t>
  </si>
  <si>
    <t>ΑΚ373765</t>
  </si>
  <si>
    <t>ΡΟΥΜΕΛΙΩΤΗ</t>
  </si>
  <si>
    <t>ΑΝΑΣΤΑΣΙΑ</t>
  </si>
  <si>
    <t>ΑΝ973494</t>
  </si>
  <si>
    <t>ΡΟΥΣΣΟΥ</t>
  </si>
  <si>
    <t>ΟΥΡΑΝΙΑ</t>
  </si>
  <si>
    <t>ΦΙΛΙΠΠΟΣ</t>
  </si>
  <si>
    <t>Ρ383260</t>
  </si>
  <si>
    <t>ΣΑΡΑΝΤΑΚΟΥ</t>
  </si>
  <si>
    <t>Χ067601</t>
  </si>
  <si>
    <t>ΣΚΡΕΚΑ</t>
  </si>
  <si>
    <t>Π928160</t>
  </si>
  <si>
    <t>ΣΤΑΥΡΟΠΟΥΛΟΥ</t>
  </si>
  <si>
    <t>ΑΓΓΕΛΗΣ</t>
  </si>
  <si>
    <t>ΑΟ475903</t>
  </si>
  <si>
    <t>ΣΩΤΗΡΑΚΟΥ</t>
  </si>
  <si>
    <t>Ρ886234</t>
  </si>
  <si>
    <t>ΤΖΑΝΕΤΑΚΟΥ</t>
  </si>
  <si>
    <t>ΠΑΡΘΕΝΑ</t>
  </si>
  <si>
    <t>Λ900843</t>
  </si>
  <si>
    <t>ΤΟΥΜΠΛΗ</t>
  </si>
  <si>
    <t>ΑΔΑΜΑΝΤΙΑ</t>
  </si>
  <si>
    <t>Χ405337</t>
  </si>
  <si>
    <t>ΤΣΑΚΩΝΑ</t>
  </si>
  <si>
    <t>ΑΖ736165</t>
  </si>
  <si>
    <t>ΤΣΑΚΩΝΑΚΟΥ</t>
  </si>
  <si>
    <t>ΑΝ286381</t>
  </si>
  <si>
    <t>ΤΣΙΠΟΥΡΑ</t>
  </si>
  <si>
    <t>Ν496967</t>
  </si>
  <si>
    <t>ΤΣΙΡΙΓΩΤΗ</t>
  </si>
  <si>
    <t>ΘΕΟΔΟΥΛΗ</t>
  </si>
  <si>
    <t>ΑΟ474705</t>
  </si>
  <si>
    <t>ΤΣΙΡΟΥ</t>
  </si>
  <si>
    <t>ΦΩΤΕΙΝΗ</t>
  </si>
  <si>
    <t>ΑΗ736031</t>
  </si>
  <si>
    <t>ΤΣΟΥΚΛΕΡΗ</t>
  </si>
  <si>
    <t xml:space="preserve">ΜΑΡΙΑ </t>
  </si>
  <si>
    <t>ΑΜ345231</t>
  </si>
  <si>
    <t>ΦΟΥΣΚΕΤΑΚΗ</t>
  </si>
  <si>
    <t>ΝΙΚΟΛΛΕΤΑ</t>
  </si>
  <si>
    <t>Ρ383585</t>
  </si>
  <si>
    <t>ΦΡΙΝΤΖΙΛΑ</t>
  </si>
  <si>
    <t>ΑΜ343951</t>
  </si>
  <si>
    <t>ΧΡΗΣΤΕΑ</t>
  </si>
  <si>
    <t>Τ390820</t>
  </si>
  <si>
    <t>ΧΡΙΣΤΟΠΟΥΛΟΥ</t>
  </si>
  <si>
    <t>Ρ886835</t>
  </si>
  <si>
    <t>(1.Α)</t>
  </si>
  <si>
    <t>(1.Β)</t>
  </si>
  <si>
    <t>ΜΟΝΑΔΕΣ (1.Α)</t>
  </si>
  <si>
    <t>ΜΟΝΑΔΕΣ (1.Β)</t>
  </si>
  <si>
    <t>ΜΟΝΑΔΕΣ (1.Α + 1.Β)</t>
  </si>
  <si>
    <t>ΑΙΤΙΟΛΟΓΙΑ ΑΠΟΡΡΙΨΗΣ</t>
  </si>
  <si>
    <t>Η Επιτροπή</t>
  </si>
  <si>
    <t>Τα μέλη</t>
  </si>
  <si>
    <t>Ο ΔΗΜΑΡΧΟΣ</t>
  </si>
  <si>
    <t>Αλεξάκης Πολύδωρος</t>
  </si>
  <si>
    <t>ΑΛΑΤΣΑΣ</t>
  </si>
  <si>
    <t>X904906</t>
  </si>
  <si>
    <t>16024/25-08-2020</t>
  </si>
  <si>
    <t>ΒΕΡΓΑΔΟΥ</t>
  </si>
  <si>
    <t>ΑΕ752489</t>
  </si>
  <si>
    <t>ΓΚΙΟΚΑ</t>
  </si>
  <si>
    <t>ΚΑΛΛΙΟΠΗ</t>
  </si>
  <si>
    <t>ΑΕ274812</t>
  </si>
  <si>
    <t>ΓΡΥΠΙΩΤΗΣ</t>
  </si>
  <si>
    <t>ΑΕ739581</t>
  </si>
  <si>
    <t>ΑΝΥΠΟΓΡΑΦΗ ΑΙΤΗΣΗ</t>
  </si>
  <si>
    <t>ΖΑΧΑΡΙΑ</t>
  </si>
  <si>
    <t>ΠΑΝΑΓΙΩΤΑ-ΕΙΡΗΝΗ</t>
  </si>
  <si>
    <t>ΚΙΜΩΝ</t>
  </si>
  <si>
    <t>ΑΙ248762</t>
  </si>
  <si>
    <t>ΚΟΝΙΔΙΤΣΙΩΤΗ</t>
  </si>
  <si>
    <t>ΘΕΟΔΩΡΑ ΜΑΡΙΑ</t>
  </si>
  <si>
    <t>ΕΥΘΥΜΙΟΣ</t>
  </si>
  <si>
    <t>ΑΕ754004</t>
  </si>
  <si>
    <t>ΠΟΥΛΟΠΟΥΛΟΥ</t>
  </si>
  <si>
    <t>ΗΛΕΚΤΡΑ</t>
  </si>
  <si>
    <t>Μ498855</t>
  </si>
  <si>
    <t>ΤΣΟΛΟΜΙΤΗ</t>
  </si>
  <si>
    <t>Τ941353</t>
  </si>
  <si>
    <t>Τραγάς Δημήτριος</t>
  </si>
  <si>
    <t>Α/Α</t>
  </si>
  <si>
    <t xml:space="preserve">ΟΝΟΜΑ </t>
  </si>
  <si>
    <t>ΠΑΤΡΩΝΥΜΟ</t>
  </si>
  <si>
    <t>ΤΑΥΤΟΤΗΤΑ</t>
  </si>
  <si>
    <t>ΜΕΡΙΚΗΣ</t>
  </si>
  <si>
    <t>ΠΛΗΡΟΥΣ</t>
  </si>
  <si>
    <t>ΑΡ. ΠΡΩΤ.</t>
  </si>
  <si>
    <t>16419/28-8-2020</t>
  </si>
  <si>
    <t>16178/27-8-2020</t>
  </si>
  <si>
    <t>16186/27-8-2020</t>
  </si>
  <si>
    <t>16022/25-8-2020</t>
  </si>
  <si>
    <t>16013/25-8-2020</t>
  </si>
  <si>
    <t>16019/25-8-2020</t>
  </si>
  <si>
    <t>16015/25-8-2020</t>
  </si>
  <si>
    <t>16020/25-8-2020</t>
  </si>
  <si>
    <t>16171/27-8-2020</t>
  </si>
  <si>
    <t>16172/27-8-2020</t>
  </si>
  <si>
    <t>16177/27-8-2020</t>
  </si>
  <si>
    <t>16347/27-8-2020</t>
  </si>
  <si>
    <t>16228/27-8-2020</t>
  </si>
  <si>
    <t>16291/27-8-2020</t>
  </si>
  <si>
    <t>16587/28-8-2020</t>
  </si>
  <si>
    <t>16352/27-8-2020</t>
  </si>
  <si>
    <t>16367/27-8-2020</t>
  </si>
  <si>
    <t>16029/25-8-2020</t>
  </si>
  <si>
    <t>16025/25-8-2020</t>
  </si>
  <si>
    <t>16176/27-8-2020</t>
  </si>
  <si>
    <t>16363/27-8-2020</t>
  </si>
  <si>
    <t>16030/25-8-2020</t>
  </si>
  <si>
    <t>16184/27-8-2020</t>
  </si>
  <si>
    <t>16297/27-8-2020</t>
  </si>
  <si>
    <t>16027/25-8-2020</t>
  </si>
  <si>
    <t>16028/25-8-2020</t>
  </si>
  <si>
    <t>16210/27-8-2020</t>
  </si>
  <si>
    <t>16585/28-8-2020</t>
  </si>
  <si>
    <t>16368/27-8-2020</t>
  </si>
  <si>
    <t>16318/27-8-2020</t>
  </si>
  <si>
    <t>16265/27-8-2020</t>
  </si>
  <si>
    <t>16273/27-8-2020</t>
  </si>
  <si>
    <t>16225/27-8-2020</t>
  </si>
  <si>
    <t>16010/25-8-2020</t>
  </si>
  <si>
    <t>16248/27-8-2020</t>
  </si>
  <si>
    <t>16410/28-8-2020</t>
  </si>
  <si>
    <t>16012/25-8-2020</t>
  </si>
  <si>
    <t>16586/28-8-2020</t>
  </si>
  <si>
    <t>16240/27-8-2020</t>
  </si>
  <si>
    <t>16356/27-8-2020</t>
  </si>
  <si>
    <t>16370/27-8-2020</t>
  </si>
  <si>
    <t>16314/27-8-2020</t>
  </si>
  <si>
    <t>16007/25-8-2020</t>
  </si>
  <si>
    <t>16359/27-8-2020</t>
  </si>
  <si>
    <t>16021/25-8-2020</t>
  </si>
  <si>
    <t>16334/27-8-2020</t>
  </si>
  <si>
    <t>16009/25-8-2020</t>
  </si>
  <si>
    <t>16341/27-8-2020</t>
  </si>
  <si>
    <t>16342/27-8-2020</t>
  </si>
  <si>
    <t>16173/27-8-2020</t>
  </si>
  <si>
    <t>16216/27-8-2020</t>
  </si>
  <si>
    <t>16361/27-8-2020</t>
  </si>
  <si>
    <t>16589/28-8-2020</t>
  </si>
  <si>
    <t>16414/28-8-2020</t>
  </si>
  <si>
    <t>16416/28-8-2020</t>
  </si>
  <si>
    <t>16214/27-8-2020</t>
  </si>
  <si>
    <t>16329/27-8-2020</t>
  </si>
  <si>
    <t>16349/27-8-2020</t>
  </si>
  <si>
    <t>16016/25-8-2020</t>
  </si>
  <si>
    <t>16372/27-8-2020</t>
  </si>
  <si>
    <t>16008/25-8-2020</t>
  </si>
  <si>
    <t>16406/28-8-2020</t>
  </si>
  <si>
    <t>16011/25-8-2020</t>
  </si>
  <si>
    <t>16179/27-8-2020</t>
  </si>
  <si>
    <t>16279/27-8-2020</t>
  </si>
  <si>
    <t>16288/27-8-2020</t>
  </si>
  <si>
    <t>16399/28-8-2020</t>
  </si>
  <si>
    <t>16313/27-8-2020</t>
  </si>
  <si>
    <t>16181/27-8-2020</t>
  </si>
  <si>
    <t>16344/27-8-2020</t>
  </si>
  <si>
    <t>16244/27-8-2020</t>
  </si>
  <si>
    <t>16253/27-8-2020</t>
  </si>
  <si>
    <t>16006/25-8-2020</t>
  </si>
  <si>
    <t>16311/27-8-2020</t>
  </si>
  <si>
    <t>16404/28-8-2020</t>
  </si>
  <si>
    <t>16175/27-8-2020</t>
  </si>
  <si>
    <t>16203/27-8-2020</t>
  </si>
  <si>
    <t>16023/25-8-2020</t>
  </si>
  <si>
    <t>16371/27-8-2020</t>
  </si>
  <si>
    <t>16018/25-8-2020</t>
  </si>
  <si>
    <t>16355/27-8-2020</t>
  </si>
  <si>
    <t>16401/28-8-2020</t>
  </si>
  <si>
    <t>16234/27-8-2020</t>
  </si>
  <si>
    <t>16002/25-8-2020</t>
  </si>
  <si>
    <t>16014/25-8-2020</t>
  </si>
  <si>
    <t>16350/27-8-2020</t>
  </si>
  <si>
    <t>16191/27-8-2020</t>
  </si>
  <si>
    <t>16174/27-8-2020</t>
  </si>
  <si>
    <t>16398/28-8-2020</t>
  </si>
  <si>
    <t>16364/27-8-2020</t>
  </si>
  <si>
    <t>16004/25-8-2020</t>
  </si>
  <si>
    <t>16260/27-8-2020</t>
  </si>
  <si>
    <t>16306/27-8-2020</t>
  </si>
  <si>
    <t>16412/28-8-2020</t>
  </si>
  <si>
    <t>16408/28-8-2020</t>
  </si>
  <si>
    <t>16237/27-8-2020</t>
  </si>
  <si>
    <t>16026/25-8-2020</t>
  </si>
  <si>
    <t>16353/27-8-2020</t>
  </si>
  <si>
    <t>16588/28-8-2020</t>
  </si>
  <si>
    <t>16183/27-8-2020</t>
  </si>
  <si>
    <t>16346/27-8-2020</t>
  </si>
  <si>
    <t>16319/27-8-2020</t>
  </si>
  <si>
    <t>16180/27-8-2020</t>
  </si>
  <si>
    <t>16269/27-8-2020</t>
  </si>
  <si>
    <t>16590/28-8-2020</t>
  </si>
  <si>
    <t>16017/25-8-2020</t>
  </si>
  <si>
    <t>16326/27-8-2020</t>
  </si>
  <si>
    <t>16185/27-8-2020</t>
  </si>
  <si>
    <t>16209/27-8-2020</t>
  </si>
  <si>
    <t>16182/27-8-2020</t>
  </si>
  <si>
    <t>ΑB395574</t>
  </si>
  <si>
    <t>ΑΝΑΚΟΙΝΩΣΗ ΣΟΧ 2/2020 (οικ.15850/24-8-2020)</t>
  </si>
  <si>
    <t>ΟΝΟΜΑΣΤΙΚΗ ΚΑΤΑΣΤΑΣΗ ΥΠΟΨΗΦΙΩΝ</t>
  </si>
  <si>
    <t xml:space="preserve"> ΚΑΤΗΓΟΡΙΑ  :  ΥΕ </t>
  </si>
  <si>
    <t xml:space="preserve">ΕΙΔΙΚΟΤΗΤΑ :  ΥΕ  ΚΑΘΑΡΙΣΤΡΙΩΝ /ΤΩΝ ΣΧΟΛΙΚΩΝ ΜΟΝΑΔΩΝ </t>
  </si>
  <si>
    <t>ΣΕΙΡΑ ΠΡΟΤΙΜΗΣΗΣ</t>
  </si>
  <si>
    <t>Ο Πρόεδρος</t>
  </si>
  <si>
    <t>κ.α.α</t>
  </si>
  <si>
    <t>Ο ΑΝΤΙΔΗΜΑΡΧΟΣ</t>
  </si>
  <si>
    <t>ΒΑΚΑΛΟΠΟΥΛΟΣ ΜΙΧΑΗΛ</t>
  </si>
  <si>
    <t xml:space="preserve"> ΚΑΤΑΣΤΑΣΗ ΑΠΟΡΡΙΠΤΕΩΝ ΥΠΟΨΗΦΙΩΝ</t>
  </si>
  <si>
    <t>ΕΚΠΡΟΘΕΣΜΗ  ΑΙΤΗΣΗ</t>
  </si>
  <si>
    <t>Σε περίπτώσεις ισοβαθμίας υποψηφίων στη συνολική βαθμολογία προηγείται αυτός που έχει τις περισσότερες μονάδες στο πρώτο βαθμολογούμενοκριτήριο (χρόνος εμπειρίας) και,</t>
  </si>
  <si>
    <t>εάν αυτές συμπίπτουν, αυτός που έχει τις περισσότερες μονάδες στο δέυτερο κριτήριο (αριθμός τέκνων πολύτεκνης οικογένειας) και ούτω καθεξής. Αν εξαντληθούν όλα τα κριτήρια</t>
  </si>
  <si>
    <t>η σειρά μεταξύ των υποψηφίων καθορίζεται με δημόσια κλήρωση.</t>
  </si>
  <si>
    <t xml:space="preserve"> ΚΑΤΑΣΤΑΣΗ ΠΡΟΣΛΗΦΘΕΝΤΩΝ</t>
  </si>
  <si>
    <t>ΕΙΔΙΚΟΤΗΤΑ :  ΥΕ  ΚΑΘΑΡΙΣΤΡΙΩΝ /ΤΩΝ ΣΧΟΛΙΚΩΝ ΜΟΝΑΔΩΝ  (ΠΛΗΡΟΥΣ ΑΠΑΣΧΟΛΗΣΗΣ)</t>
  </si>
  <si>
    <t>Κωτσιωτοπούλου Γεωργία</t>
  </si>
  <si>
    <t>ΕΙΔΙΚΟΤΗΤΑ :  ΥΕ  ΚΑΘΑΡΙΣΤΡΙΩΝ /ΤΩΝ ΣΧΟΛΙΚΩΝ ΜΟΝΑΔΩΝ  (ΜΕΡΙΚΗΣ ΑΠΑΣΧΟΛΗΣΗΣ)</t>
  </si>
  <si>
    <t>ΕΙΔΙΚΟΤΗΤΑΣ:  ΥΕ  ΚΑΘΑΡΙΣΤΡΙΩΝ /ΤΩΝ ΣΧΟΛΙΚΩΝ ΜΟΝΑΔΩΝ (ΜΕΡΙΚΗΣ ΑΠΑΣΧΟΛΗΣΗΣ)</t>
  </si>
  <si>
    <t>Σε περίπτώσεις ισοβαθμίας υποψηφίων στη συνολική βαθμολογία προηγείται αυτός που έχει τις περισσότερες μονάδες στο πρώτο βαθμολογούμενο κριτήριο (χρόνος εμπειρίας) και,</t>
  </si>
  <si>
    <t>Σπάρτη 04 / 09 / 2020</t>
  </si>
  <si>
    <t xml:space="preserve">ΓΕΩΡΓΙΟΣ  </t>
  </si>
  <si>
    <t>Χ904906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</si>
</sst>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[$-408]dddd\,\ d\ mmmm\ yyyy"/>
    <numFmt numFmtId="174" formatCode="[$-408]h:mm:ss\ AM/PM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_ ;[Red]\-0\ "/>
    <numFmt numFmtId="180" formatCode="#,##0.00\ &quot;€&quot;"/>
    <numFmt numFmtId="181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Greek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8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181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ΤΕΛ. ΠΙΝ.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3.7109375" style="0" customWidth="1"/>
    <col min="3" max="3" width="22.421875" style="0" customWidth="1"/>
    <col min="4" max="4" width="19.57421875" style="0" customWidth="1"/>
    <col min="5" max="5" width="19.8515625" style="0" customWidth="1"/>
    <col min="6" max="6" width="9.8515625" style="0" customWidth="1"/>
    <col min="7" max="7" width="9.28125" style="0" customWidth="1"/>
    <col min="8" max="8" width="38.00390625" style="0" customWidth="1"/>
  </cols>
  <sheetData>
    <row r="1" spans="2:9" ht="12.75">
      <c r="B1" s="66" t="s">
        <v>10</v>
      </c>
      <c r="C1" s="67"/>
      <c r="D1" s="2"/>
      <c r="E1" s="59" t="s">
        <v>25</v>
      </c>
      <c r="F1" s="59"/>
      <c r="G1" s="59"/>
      <c r="H1" s="59"/>
      <c r="I1" s="7"/>
    </row>
    <row r="2" spans="2:8" ht="15.75">
      <c r="B2" s="68" t="s">
        <v>11</v>
      </c>
      <c r="C2" s="69"/>
      <c r="D2" s="2"/>
      <c r="E2" s="58" t="s">
        <v>485</v>
      </c>
      <c r="F2" s="58"/>
      <c r="G2" s="58"/>
      <c r="H2" s="58"/>
    </row>
    <row r="3" spans="2:8" ht="12.75">
      <c r="B3" s="68" t="s">
        <v>24</v>
      </c>
      <c r="C3" s="69"/>
      <c r="D3" s="2"/>
      <c r="E3" s="59" t="s">
        <v>486</v>
      </c>
      <c r="F3" s="59"/>
      <c r="G3" s="59"/>
      <c r="H3" s="59"/>
    </row>
    <row r="4" spans="2:8" ht="13.5" thickBot="1">
      <c r="B4" s="64" t="s">
        <v>484</v>
      </c>
      <c r="C4" s="65"/>
      <c r="D4" s="2"/>
      <c r="E4" s="60" t="s">
        <v>487</v>
      </c>
      <c r="F4" s="60"/>
      <c r="G4" s="60"/>
      <c r="H4" s="60"/>
    </row>
    <row r="6" spans="1:8" ht="15">
      <c r="A6" s="70" t="s">
        <v>366</v>
      </c>
      <c r="B6" s="70" t="s">
        <v>12</v>
      </c>
      <c r="C6" s="70" t="s">
        <v>367</v>
      </c>
      <c r="D6" s="70" t="s">
        <v>368</v>
      </c>
      <c r="E6" s="70" t="s">
        <v>369</v>
      </c>
      <c r="F6" s="63" t="s">
        <v>488</v>
      </c>
      <c r="G6" s="63"/>
      <c r="H6" s="70" t="s">
        <v>372</v>
      </c>
    </row>
    <row r="7" spans="1:8" ht="15">
      <c r="A7" s="71"/>
      <c r="B7" s="71"/>
      <c r="C7" s="71"/>
      <c r="D7" s="71"/>
      <c r="E7" s="71"/>
      <c r="F7" s="29" t="s">
        <v>370</v>
      </c>
      <c r="G7" s="29" t="s">
        <v>371</v>
      </c>
      <c r="H7" s="71"/>
    </row>
    <row r="8" spans="1:8" ht="30" customHeight="1">
      <c r="A8" s="9">
        <v>1</v>
      </c>
      <c r="B8" s="9" t="s">
        <v>39</v>
      </c>
      <c r="C8" s="9" t="s">
        <v>40</v>
      </c>
      <c r="D8" s="9" t="s">
        <v>41</v>
      </c>
      <c r="E8" s="28" t="s">
        <v>42</v>
      </c>
      <c r="F8" s="9">
        <v>1</v>
      </c>
      <c r="G8" s="9"/>
      <c r="H8" s="28" t="s">
        <v>373</v>
      </c>
    </row>
    <row r="9" spans="1:8" ht="30" customHeight="1">
      <c r="A9" s="9">
        <v>2</v>
      </c>
      <c r="B9" s="9" t="s">
        <v>43</v>
      </c>
      <c r="C9" s="9" t="s">
        <v>44</v>
      </c>
      <c r="D9" s="9" t="s">
        <v>45</v>
      </c>
      <c r="E9" s="28">
        <v>385050670</v>
      </c>
      <c r="F9" s="9"/>
      <c r="G9" s="9">
        <v>1</v>
      </c>
      <c r="H9" s="28" t="s">
        <v>374</v>
      </c>
    </row>
    <row r="10" spans="1:8" ht="30" customHeight="1">
      <c r="A10" s="9">
        <v>3</v>
      </c>
      <c r="B10" s="9" t="s">
        <v>46</v>
      </c>
      <c r="C10" s="9" t="s">
        <v>47</v>
      </c>
      <c r="D10" s="9" t="s">
        <v>48</v>
      </c>
      <c r="E10" s="28" t="s">
        <v>49</v>
      </c>
      <c r="F10" s="9"/>
      <c r="G10" s="9">
        <v>1</v>
      </c>
      <c r="H10" s="28" t="s">
        <v>375</v>
      </c>
    </row>
    <row r="11" spans="1:8" ht="30" customHeight="1">
      <c r="A11" s="9">
        <v>4</v>
      </c>
      <c r="B11" s="9" t="s">
        <v>341</v>
      </c>
      <c r="C11" s="9" t="s">
        <v>59</v>
      </c>
      <c r="D11" s="9" t="s">
        <v>102</v>
      </c>
      <c r="E11" s="28" t="s">
        <v>342</v>
      </c>
      <c r="F11" s="9">
        <v>2</v>
      </c>
      <c r="G11" s="9">
        <v>1</v>
      </c>
      <c r="H11" s="28" t="s">
        <v>343</v>
      </c>
    </row>
    <row r="12" spans="1:8" ht="30" customHeight="1">
      <c r="A12" s="9">
        <v>5</v>
      </c>
      <c r="B12" s="9" t="s">
        <v>50</v>
      </c>
      <c r="C12" s="9" t="s">
        <v>51</v>
      </c>
      <c r="D12" s="9" t="s">
        <v>52</v>
      </c>
      <c r="E12" s="28" t="s">
        <v>53</v>
      </c>
      <c r="F12" s="9">
        <v>2</v>
      </c>
      <c r="G12" s="9">
        <v>1</v>
      </c>
      <c r="H12" s="28" t="s">
        <v>376</v>
      </c>
    </row>
    <row r="13" spans="1:8" ht="30" customHeight="1">
      <c r="A13" s="9">
        <v>6</v>
      </c>
      <c r="B13" s="9" t="s">
        <v>50</v>
      </c>
      <c r="C13" s="9" t="s">
        <v>54</v>
      </c>
      <c r="D13" s="9" t="s">
        <v>55</v>
      </c>
      <c r="E13" s="28" t="s">
        <v>56</v>
      </c>
      <c r="F13" s="9">
        <v>2</v>
      </c>
      <c r="G13" s="9">
        <v>1</v>
      </c>
      <c r="H13" s="28" t="s">
        <v>377</v>
      </c>
    </row>
    <row r="14" spans="1:8" ht="30" customHeight="1">
      <c r="A14" s="9">
        <v>7</v>
      </c>
      <c r="B14" s="9" t="s">
        <v>57</v>
      </c>
      <c r="C14" s="9" t="s">
        <v>58</v>
      </c>
      <c r="D14" s="9" t="s">
        <v>59</v>
      </c>
      <c r="E14" s="28" t="s">
        <v>60</v>
      </c>
      <c r="F14" s="9">
        <v>1</v>
      </c>
      <c r="G14" s="9">
        <v>2</v>
      </c>
      <c r="H14" s="28" t="s">
        <v>378</v>
      </c>
    </row>
    <row r="15" spans="1:8" ht="30" customHeight="1">
      <c r="A15" s="9">
        <v>8</v>
      </c>
      <c r="B15" s="9" t="s">
        <v>61</v>
      </c>
      <c r="C15" s="9" t="s">
        <v>62</v>
      </c>
      <c r="D15" s="9" t="s">
        <v>63</v>
      </c>
      <c r="E15" s="28" t="s">
        <v>64</v>
      </c>
      <c r="F15" s="9">
        <v>1</v>
      </c>
      <c r="G15" s="9">
        <v>2</v>
      </c>
      <c r="H15" s="28" t="s">
        <v>379</v>
      </c>
    </row>
    <row r="16" spans="1:8" ht="30" customHeight="1">
      <c r="A16" s="9">
        <v>9</v>
      </c>
      <c r="B16" s="9" t="s">
        <v>61</v>
      </c>
      <c r="C16" s="9" t="s">
        <v>65</v>
      </c>
      <c r="D16" s="9" t="s">
        <v>66</v>
      </c>
      <c r="E16" s="28" t="s">
        <v>67</v>
      </c>
      <c r="F16" s="9">
        <v>2</v>
      </c>
      <c r="G16" s="9">
        <v>1</v>
      </c>
      <c r="H16" s="28" t="s">
        <v>380</v>
      </c>
    </row>
    <row r="17" spans="1:8" ht="30" customHeight="1">
      <c r="A17" s="9">
        <v>10</v>
      </c>
      <c r="B17" s="9" t="s">
        <v>68</v>
      </c>
      <c r="C17" s="9" t="s">
        <v>69</v>
      </c>
      <c r="D17" s="9" t="s">
        <v>70</v>
      </c>
      <c r="E17" s="28" t="s">
        <v>71</v>
      </c>
      <c r="F17" s="9">
        <v>2</v>
      </c>
      <c r="G17" s="9">
        <v>1</v>
      </c>
      <c r="H17" s="28" t="s">
        <v>381</v>
      </c>
    </row>
    <row r="18" spans="1:8" ht="30" customHeight="1">
      <c r="A18" s="9">
        <v>11</v>
      </c>
      <c r="B18" s="9" t="s">
        <v>72</v>
      </c>
      <c r="C18" s="9" t="s">
        <v>73</v>
      </c>
      <c r="D18" s="9" t="s">
        <v>55</v>
      </c>
      <c r="E18" s="28" t="s">
        <v>74</v>
      </c>
      <c r="F18" s="9">
        <v>2</v>
      </c>
      <c r="G18" s="9">
        <v>1</v>
      </c>
      <c r="H18" s="28" t="s">
        <v>382</v>
      </c>
    </row>
    <row r="19" spans="1:8" ht="30" customHeight="1">
      <c r="A19" s="9">
        <v>12</v>
      </c>
      <c r="B19" s="9" t="s">
        <v>75</v>
      </c>
      <c r="C19" s="9" t="s">
        <v>76</v>
      </c>
      <c r="D19" s="9" t="s">
        <v>66</v>
      </c>
      <c r="E19" s="28" t="s">
        <v>77</v>
      </c>
      <c r="F19" s="9"/>
      <c r="G19" s="9">
        <v>1</v>
      </c>
      <c r="H19" s="28" t="s">
        <v>383</v>
      </c>
    </row>
    <row r="20" spans="1:8" ht="30" customHeight="1">
      <c r="A20" s="9">
        <v>13</v>
      </c>
      <c r="B20" s="9" t="s">
        <v>78</v>
      </c>
      <c r="C20" s="9" t="s">
        <v>79</v>
      </c>
      <c r="D20" s="9" t="s">
        <v>80</v>
      </c>
      <c r="E20" s="28" t="s">
        <v>81</v>
      </c>
      <c r="F20" s="9">
        <v>2</v>
      </c>
      <c r="G20" s="9">
        <v>1</v>
      </c>
      <c r="H20" s="28" t="s">
        <v>384</v>
      </c>
    </row>
    <row r="21" spans="1:8" ht="30" customHeight="1">
      <c r="A21" s="9">
        <v>14</v>
      </c>
      <c r="B21" s="9" t="s">
        <v>82</v>
      </c>
      <c r="C21" s="9" t="s">
        <v>83</v>
      </c>
      <c r="D21" s="9" t="s">
        <v>63</v>
      </c>
      <c r="E21" s="28" t="s">
        <v>84</v>
      </c>
      <c r="F21" s="9">
        <v>2</v>
      </c>
      <c r="G21" s="9">
        <v>1</v>
      </c>
      <c r="H21" s="28" t="s">
        <v>385</v>
      </c>
    </row>
    <row r="22" spans="1:8" ht="30" customHeight="1">
      <c r="A22" s="9">
        <v>15</v>
      </c>
      <c r="B22" s="9" t="s">
        <v>85</v>
      </c>
      <c r="C22" s="9" t="s">
        <v>86</v>
      </c>
      <c r="D22" s="9" t="s">
        <v>59</v>
      </c>
      <c r="E22" s="28" t="s">
        <v>87</v>
      </c>
      <c r="F22" s="9">
        <v>2</v>
      </c>
      <c r="G22" s="9">
        <v>1</v>
      </c>
      <c r="H22" s="28" t="s">
        <v>386</v>
      </c>
    </row>
    <row r="23" spans="1:8" ht="30" customHeight="1">
      <c r="A23" s="9">
        <v>16</v>
      </c>
      <c r="B23" s="9" t="s">
        <v>344</v>
      </c>
      <c r="C23" s="9" t="s">
        <v>69</v>
      </c>
      <c r="D23" s="9" t="s">
        <v>275</v>
      </c>
      <c r="E23" s="28" t="s">
        <v>345</v>
      </c>
      <c r="F23" s="9">
        <v>1</v>
      </c>
      <c r="G23" s="9"/>
      <c r="H23" s="28" t="s">
        <v>387</v>
      </c>
    </row>
    <row r="24" spans="1:8" ht="30" customHeight="1">
      <c r="A24" s="9">
        <v>17</v>
      </c>
      <c r="B24" s="9" t="s">
        <v>88</v>
      </c>
      <c r="C24" s="9" t="s">
        <v>89</v>
      </c>
      <c r="D24" s="9" t="s">
        <v>90</v>
      </c>
      <c r="E24" s="28" t="s">
        <v>91</v>
      </c>
      <c r="F24" s="9">
        <v>2</v>
      </c>
      <c r="G24" s="9">
        <v>1</v>
      </c>
      <c r="H24" s="28" t="s">
        <v>388</v>
      </c>
    </row>
    <row r="25" spans="1:8" ht="30" customHeight="1">
      <c r="A25" s="9">
        <v>18</v>
      </c>
      <c r="B25" s="9" t="s">
        <v>92</v>
      </c>
      <c r="C25" s="9" t="s">
        <v>93</v>
      </c>
      <c r="D25" s="9" t="s">
        <v>59</v>
      </c>
      <c r="E25" s="28" t="s">
        <v>94</v>
      </c>
      <c r="F25" s="9">
        <v>2</v>
      </c>
      <c r="G25" s="9">
        <v>1</v>
      </c>
      <c r="H25" s="28" t="s">
        <v>389</v>
      </c>
    </row>
    <row r="26" spans="1:8" ht="30" customHeight="1">
      <c r="A26" s="9">
        <v>19</v>
      </c>
      <c r="B26" s="9" t="s">
        <v>95</v>
      </c>
      <c r="C26" s="9" t="s">
        <v>76</v>
      </c>
      <c r="D26" s="9" t="s">
        <v>96</v>
      </c>
      <c r="E26" s="28" t="s">
        <v>97</v>
      </c>
      <c r="F26" s="9">
        <v>2</v>
      </c>
      <c r="G26" s="9">
        <v>1</v>
      </c>
      <c r="H26" s="28" t="s">
        <v>390</v>
      </c>
    </row>
    <row r="27" spans="1:8" ht="30" customHeight="1">
      <c r="A27" s="9">
        <v>20</v>
      </c>
      <c r="B27" s="9" t="s">
        <v>98</v>
      </c>
      <c r="C27" s="9" t="s">
        <v>89</v>
      </c>
      <c r="D27" s="9" t="s">
        <v>99</v>
      </c>
      <c r="E27" s="28" t="s">
        <v>100</v>
      </c>
      <c r="F27" s="9">
        <v>2</v>
      </c>
      <c r="G27" s="9">
        <v>1</v>
      </c>
      <c r="H27" s="28" t="s">
        <v>391</v>
      </c>
    </row>
    <row r="28" spans="1:8" ht="30" customHeight="1">
      <c r="A28" s="9">
        <v>21</v>
      </c>
      <c r="B28" s="9" t="s">
        <v>101</v>
      </c>
      <c r="C28" s="9" t="s">
        <v>62</v>
      </c>
      <c r="D28" s="9" t="s">
        <v>102</v>
      </c>
      <c r="E28" s="28" t="s">
        <v>103</v>
      </c>
      <c r="F28" s="9">
        <v>2</v>
      </c>
      <c r="G28" s="9">
        <v>1</v>
      </c>
      <c r="H28" s="28" t="s">
        <v>392</v>
      </c>
    </row>
    <row r="29" spans="1:8" ht="30" customHeight="1">
      <c r="A29" s="9">
        <v>22</v>
      </c>
      <c r="B29" s="9" t="s">
        <v>104</v>
      </c>
      <c r="C29" s="9" t="s">
        <v>105</v>
      </c>
      <c r="D29" s="9" t="s">
        <v>102</v>
      </c>
      <c r="E29" s="28" t="s">
        <v>106</v>
      </c>
      <c r="F29" s="9">
        <v>1</v>
      </c>
      <c r="G29" s="9"/>
      <c r="H29" s="28" t="s">
        <v>393</v>
      </c>
    </row>
    <row r="30" spans="1:8" ht="30" customHeight="1">
      <c r="A30" s="9">
        <v>23</v>
      </c>
      <c r="B30" s="9" t="s">
        <v>107</v>
      </c>
      <c r="C30" s="9" t="s">
        <v>108</v>
      </c>
      <c r="D30" s="9" t="s">
        <v>109</v>
      </c>
      <c r="E30" s="28" t="s">
        <v>110</v>
      </c>
      <c r="F30" s="9">
        <v>2</v>
      </c>
      <c r="G30" s="9">
        <v>1</v>
      </c>
      <c r="H30" s="28" t="s">
        <v>394</v>
      </c>
    </row>
    <row r="31" spans="1:8" ht="30" customHeight="1">
      <c r="A31" s="9">
        <v>24</v>
      </c>
      <c r="B31" s="9" t="s">
        <v>111</v>
      </c>
      <c r="C31" s="9" t="s">
        <v>58</v>
      </c>
      <c r="D31" s="9" t="s">
        <v>112</v>
      </c>
      <c r="E31" s="28" t="s">
        <v>113</v>
      </c>
      <c r="F31" s="9">
        <v>1</v>
      </c>
      <c r="G31" s="9"/>
      <c r="H31" s="28" t="s">
        <v>395</v>
      </c>
    </row>
    <row r="32" spans="1:8" ht="30" customHeight="1">
      <c r="A32" s="9">
        <v>25</v>
      </c>
      <c r="B32" s="9" t="s">
        <v>114</v>
      </c>
      <c r="C32" s="9" t="s">
        <v>115</v>
      </c>
      <c r="D32" s="9" t="s">
        <v>66</v>
      </c>
      <c r="E32" s="28" t="s">
        <v>116</v>
      </c>
      <c r="F32" s="9">
        <v>2</v>
      </c>
      <c r="G32" s="9">
        <v>1</v>
      </c>
      <c r="H32" s="28" t="s">
        <v>396</v>
      </c>
    </row>
    <row r="33" spans="1:8" ht="30" customHeight="1">
      <c r="A33" s="9">
        <v>26</v>
      </c>
      <c r="B33" s="9" t="s">
        <v>114</v>
      </c>
      <c r="C33" s="9" t="s">
        <v>117</v>
      </c>
      <c r="D33" s="9" t="s">
        <v>66</v>
      </c>
      <c r="E33" s="28" t="s">
        <v>118</v>
      </c>
      <c r="F33" s="9">
        <v>1</v>
      </c>
      <c r="G33" s="9">
        <v>2</v>
      </c>
      <c r="H33" s="28" t="s">
        <v>397</v>
      </c>
    </row>
    <row r="34" spans="1:8" ht="30" customHeight="1">
      <c r="A34" s="9">
        <v>27</v>
      </c>
      <c r="B34" s="9" t="s">
        <v>119</v>
      </c>
      <c r="C34" s="9" t="s">
        <v>86</v>
      </c>
      <c r="D34" s="9" t="s">
        <v>120</v>
      </c>
      <c r="E34" s="28" t="s">
        <v>121</v>
      </c>
      <c r="F34" s="9">
        <v>2</v>
      </c>
      <c r="G34" s="9">
        <v>1</v>
      </c>
      <c r="H34" s="28" t="s">
        <v>398</v>
      </c>
    </row>
    <row r="35" spans="1:8" ht="30" customHeight="1">
      <c r="A35" s="9">
        <v>28</v>
      </c>
      <c r="B35" s="9" t="s">
        <v>119</v>
      </c>
      <c r="C35" s="9" t="s">
        <v>122</v>
      </c>
      <c r="D35" s="9" t="s">
        <v>59</v>
      </c>
      <c r="E35" s="28" t="s">
        <v>123</v>
      </c>
      <c r="F35" s="9">
        <v>2</v>
      </c>
      <c r="G35" s="9">
        <v>1</v>
      </c>
      <c r="H35" s="28" t="s">
        <v>399</v>
      </c>
    </row>
    <row r="36" spans="1:8" ht="30" customHeight="1">
      <c r="A36" s="9">
        <v>29</v>
      </c>
      <c r="B36" s="9" t="s">
        <v>346</v>
      </c>
      <c r="C36" s="9" t="s">
        <v>347</v>
      </c>
      <c r="D36" s="9" t="s">
        <v>59</v>
      </c>
      <c r="E36" s="28" t="s">
        <v>348</v>
      </c>
      <c r="F36" s="9">
        <v>2</v>
      </c>
      <c r="G36" s="9">
        <v>1</v>
      </c>
      <c r="H36" s="28" t="s">
        <v>400</v>
      </c>
    </row>
    <row r="37" spans="1:8" ht="30" customHeight="1">
      <c r="A37" s="9">
        <v>30</v>
      </c>
      <c r="B37" s="9" t="s">
        <v>124</v>
      </c>
      <c r="C37" s="9" t="s">
        <v>125</v>
      </c>
      <c r="D37" s="9" t="s">
        <v>70</v>
      </c>
      <c r="E37" s="28" t="s">
        <v>126</v>
      </c>
      <c r="F37" s="9"/>
      <c r="G37" s="9">
        <v>1</v>
      </c>
      <c r="H37" s="28" t="s">
        <v>401</v>
      </c>
    </row>
    <row r="38" spans="1:8" ht="30" customHeight="1">
      <c r="A38" s="9">
        <v>31</v>
      </c>
      <c r="B38" s="9" t="s">
        <v>127</v>
      </c>
      <c r="C38" s="9" t="s">
        <v>93</v>
      </c>
      <c r="D38" s="9" t="s">
        <v>102</v>
      </c>
      <c r="E38" s="28" t="s">
        <v>128</v>
      </c>
      <c r="F38" s="9">
        <v>2</v>
      </c>
      <c r="G38" s="9">
        <v>1</v>
      </c>
      <c r="H38" s="28" t="s">
        <v>402</v>
      </c>
    </row>
    <row r="39" spans="1:8" ht="30" customHeight="1">
      <c r="A39" s="9">
        <v>32</v>
      </c>
      <c r="B39" s="9" t="s">
        <v>349</v>
      </c>
      <c r="C39" s="9" t="s">
        <v>102</v>
      </c>
      <c r="D39" s="9" t="s">
        <v>59</v>
      </c>
      <c r="E39" s="28" t="s">
        <v>350</v>
      </c>
      <c r="F39" s="9"/>
      <c r="G39" s="9"/>
      <c r="H39" s="28" t="s">
        <v>403</v>
      </c>
    </row>
    <row r="40" spans="1:8" ht="30" customHeight="1">
      <c r="A40" s="9">
        <v>33</v>
      </c>
      <c r="B40" s="9" t="s">
        <v>129</v>
      </c>
      <c r="C40" s="9" t="s">
        <v>130</v>
      </c>
      <c r="D40" s="9" t="s">
        <v>99</v>
      </c>
      <c r="E40" s="28" t="s">
        <v>131</v>
      </c>
      <c r="F40" s="9"/>
      <c r="G40" s="9">
        <v>1</v>
      </c>
      <c r="H40" s="28" t="s">
        <v>404</v>
      </c>
    </row>
    <row r="41" spans="1:8" ht="30" customHeight="1">
      <c r="A41" s="9">
        <v>34</v>
      </c>
      <c r="B41" s="9" t="s">
        <v>132</v>
      </c>
      <c r="C41" s="9" t="s">
        <v>133</v>
      </c>
      <c r="D41" s="9" t="s">
        <v>59</v>
      </c>
      <c r="E41" s="28" t="s">
        <v>134</v>
      </c>
      <c r="F41" s="9"/>
      <c r="G41" s="9">
        <v>1</v>
      </c>
      <c r="H41" s="28" t="s">
        <v>405</v>
      </c>
    </row>
    <row r="42" spans="1:8" ht="30" customHeight="1">
      <c r="A42" s="9">
        <v>35</v>
      </c>
      <c r="B42" s="9" t="s">
        <v>135</v>
      </c>
      <c r="C42" s="9" t="s">
        <v>136</v>
      </c>
      <c r="D42" s="9" t="s">
        <v>66</v>
      </c>
      <c r="E42" s="28" t="s">
        <v>137</v>
      </c>
      <c r="F42" s="9">
        <v>2</v>
      </c>
      <c r="G42" s="9">
        <v>1</v>
      </c>
      <c r="H42" s="28" t="s">
        <v>406</v>
      </c>
    </row>
    <row r="43" spans="1:8" ht="30" customHeight="1">
      <c r="A43" s="9">
        <v>36</v>
      </c>
      <c r="B43" s="9" t="s">
        <v>138</v>
      </c>
      <c r="C43" s="9" t="s">
        <v>130</v>
      </c>
      <c r="D43" s="9" t="s">
        <v>139</v>
      </c>
      <c r="E43" s="28" t="s">
        <v>140</v>
      </c>
      <c r="F43" s="9">
        <v>2</v>
      </c>
      <c r="G43" s="9">
        <v>1</v>
      </c>
      <c r="H43" s="28" t="s">
        <v>407</v>
      </c>
    </row>
    <row r="44" spans="1:8" ht="30" customHeight="1">
      <c r="A44" s="9">
        <v>37</v>
      </c>
      <c r="B44" s="9" t="s">
        <v>141</v>
      </c>
      <c r="C44" s="9" t="s">
        <v>125</v>
      </c>
      <c r="D44" s="9" t="s">
        <v>142</v>
      </c>
      <c r="E44" s="28" t="s">
        <v>143</v>
      </c>
      <c r="F44" s="9">
        <v>2</v>
      </c>
      <c r="G44" s="9">
        <v>1</v>
      </c>
      <c r="H44" s="28" t="s">
        <v>408</v>
      </c>
    </row>
    <row r="45" spans="1:8" ht="30" customHeight="1">
      <c r="A45" s="9">
        <v>38</v>
      </c>
      <c r="B45" s="9" t="s">
        <v>144</v>
      </c>
      <c r="C45" s="9" t="s">
        <v>145</v>
      </c>
      <c r="D45" s="9" t="s">
        <v>66</v>
      </c>
      <c r="E45" s="28" t="s">
        <v>146</v>
      </c>
      <c r="F45" s="9">
        <v>1</v>
      </c>
      <c r="G45" s="9"/>
      <c r="H45" s="28" t="s">
        <v>409</v>
      </c>
    </row>
    <row r="46" spans="1:8" ht="30" customHeight="1">
      <c r="A46" s="9">
        <v>39</v>
      </c>
      <c r="B46" s="9" t="s">
        <v>352</v>
      </c>
      <c r="C46" s="9" t="s">
        <v>353</v>
      </c>
      <c r="D46" s="9" t="s">
        <v>354</v>
      </c>
      <c r="E46" s="28" t="s">
        <v>355</v>
      </c>
      <c r="F46" s="9">
        <v>1</v>
      </c>
      <c r="G46" s="9"/>
      <c r="H46" s="28" t="s">
        <v>410</v>
      </c>
    </row>
    <row r="47" spans="1:8" ht="30" customHeight="1">
      <c r="A47" s="9">
        <v>40</v>
      </c>
      <c r="B47" s="9" t="s">
        <v>147</v>
      </c>
      <c r="C47" s="9" t="s">
        <v>148</v>
      </c>
      <c r="D47" s="9" t="s">
        <v>149</v>
      </c>
      <c r="E47" s="28" t="s">
        <v>150</v>
      </c>
      <c r="F47" s="9">
        <v>2</v>
      </c>
      <c r="G47" s="9">
        <v>1</v>
      </c>
      <c r="H47" s="28" t="s">
        <v>411</v>
      </c>
    </row>
    <row r="48" spans="1:8" ht="30" customHeight="1">
      <c r="A48" s="9">
        <v>41</v>
      </c>
      <c r="B48" s="9" t="s">
        <v>151</v>
      </c>
      <c r="C48" s="9" t="s">
        <v>125</v>
      </c>
      <c r="D48" s="9" t="s">
        <v>63</v>
      </c>
      <c r="E48" s="28" t="s">
        <v>152</v>
      </c>
      <c r="F48" s="9"/>
      <c r="G48" s="9">
        <v>1</v>
      </c>
      <c r="H48" s="28" t="s">
        <v>412</v>
      </c>
    </row>
    <row r="49" spans="1:8" ht="30" customHeight="1">
      <c r="A49" s="9">
        <v>42</v>
      </c>
      <c r="B49" s="9" t="s">
        <v>153</v>
      </c>
      <c r="C49" s="9" t="s">
        <v>154</v>
      </c>
      <c r="D49" s="9" t="s">
        <v>59</v>
      </c>
      <c r="E49" s="28" t="s">
        <v>155</v>
      </c>
      <c r="F49" s="9">
        <v>2</v>
      </c>
      <c r="G49" s="9">
        <v>1</v>
      </c>
      <c r="H49" s="28" t="s">
        <v>413</v>
      </c>
    </row>
    <row r="50" spans="1:8" ht="30" customHeight="1">
      <c r="A50" s="9">
        <v>43</v>
      </c>
      <c r="B50" s="9" t="s">
        <v>156</v>
      </c>
      <c r="C50" s="9" t="s">
        <v>157</v>
      </c>
      <c r="D50" s="9" t="s">
        <v>158</v>
      </c>
      <c r="E50" s="28" t="s">
        <v>159</v>
      </c>
      <c r="F50" s="9">
        <v>2</v>
      </c>
      <c r="G50" s="9">
        <v>1</v>
      </c>
      <c r="H50" s="28" t="s">
        <v>414</v>
      </c>
    </row>
    <row r="51" spans="1:8" ht="30" customHeight="1">
      <c r="A51" s="9">
        <v>44</v>
      </c>
      <c r="B51" s="9" t="s">
        <v>160</v>
      </c>
      <c r="C51" s="9" t="s">
        <v>157</v>
      </c>
      <c r="D51" s="9" t="s">
        <v>102</v>
      </c>
      <c r="E51" s="28" t="s">
        <v>161</v>
      </c>
      <c r="F51" s="9"/>
      <c r="G51" s="9">
        <v>1</v>
      </c>
      <c r="H51" s="28" t="s">
        <v>415</v>
      </c>
    </row>
    <row r="52" spans="1:8" ht="30" customHeight="1">
      <c r="A52" s="9">
        <v>45</v>
      </c>
      <c r="B52" s="9" t="s">
        <v>162</v>
      </c>
      <c r="C52" s="9" t="s">
        <v>163</v>
      </c>
      <c r="D52" s="9" t="s">
        <v>90</v>
      </c>
      <c r="E52" s="28" t="s">
        <v>164</v>
      </c>
      <c r="F52" s="9">
        <v>1</v>
      </c>
      <c r="G52" s="9">
        <v>2</v>
      </c>
      <c r="H52" s="28" t="s">
        <v>416</v>
      </c>
    </row>
    <row r="53" spans="1:8" ht="30" customHeight="1">
      <c r="A53" s="9">
        <v>46</v>
      </c>
      <c r="B53" s="9" t="s">
        <v>165</v>
      </c>
      <c r="C53" s="9" t="s">
        <v>166</v>
      </c>
      <c r="D53" s="9" t="s">
        <v>66</v>
      </c>
      <c r="E53" s="28" t="s">
        <v>167</v>
      </c>
      <c r="F53" s="9">
        <v>2</v>
      </c>
      <c r="G53" s="9">
        <v>1</v>
      </c>
      <c r="H53" s="28" t="s">
        <v>417</v>
      </c>
    </row>
    <row r="54" spans="1:8" ht="30" customHeight="1">
      <c r="A54" s="9">
        <v>47</v>
      </c>
      <c r="B54" s="9" t="s">
        <v>168</v>
      </c>
      <c r="C54" s="9" t="s">
        <v>115</v>
      </c>
      <c r="D54" s="9" t="s">
        <v>102</v>
      </c>
      <c r="E54" s="28" t="s">
        <v>169</v>
      </c>
      <c r="F54" s="9">
        <v>1</v>
      </c>
      <c r="G54" s="9">
        <v>2</v>
      </c>
      <c r="H54" s="28" t="s">
        <v>418</v>
      </c>
    </row>
    <row r="55" spans="1:8" ht="30" customHeight="1">
      <c r="A55" s="9">
        <v>48</v>
      </c>
      <c r="B55" s="9" t="s">
        <v>170</v>
      </c>
      <c r="C55" s="9" t="s">
        <v>163</v>
      </c>
      <c r="D55" s="9" t="s">
        <v>59</v>
      </c>
      <c r="E55" s="28" t="s">
        <v>171</v>
      </c>
      <c r="F55" s="9"/>
      <c r="G55" s="9">
        <v>1</v>
      </c>
      <c r="H55" s="28" t="s">
        <v>419</v>
      </c>
    </row>
    <row r="56" spans="1:8" ht="30" customHeight="1">
      <c r="A56" s="9">
        <v>49</v>
      </c>
      <c r="B56" s="9" t="s">
        <v>172</v>
      </c>
      <c r="C56" s="9" t="s">
        <v>47</v>
      </c>
      <c r="D56" s="9" t="s">
        <v>173</v>
      </c>
      <c r="E56" s="28" t="s">
        <v>174</v>
      </c>
      <c r="F56" s="9">
        <v>1</v>
      </c>
      <c r="G56" s="9"/>
      <c r="H56" s="28" t="s">
        <v>420</v>
      </c>
    </row>
    <row r="57" spans="1:8" ht="30" customHeight="1">
      <c r="A57" s="9">
        <v>50</v>
      </c>
      <c r="B57" s="9" t="s">
        <v>172</v>
      </c>
      <c r="C57" s="9" t="s">
        <v>175</v>
      </c>
      <c r="D57" s="9" t="s">
        <v>173</v>
      </c>
      <c r="E57" s="28" t="s">
        <v>176</v>
      </c>
      <c r="F57" s="9">
        <v>1</v>
      </c>
      <c r="G57" s="9"/>
      <c r="H57" s="28" t="s">
        <v>421</v>
      </c>
    </row>
    <row r="58" spans="1:8" ht="30" customHeight="1">
      <c r="A58" s="9">
        <v>51</v>
      </c>
      <c r="B58" s="9" t="s">
        <v>356</v>
      </c>
      <c r="C58" s="9" t="s">
        <v>357</v>
      </c>
      <c r="D58" s="9" t="s">
        <v>358</v>
      </c>
      <c r="E58" s="28" t="s">
        <v>359</v>
      </c>
      <c r="F58" s="9"/>
      <c r="G58" s="9">
        <v>1</v>
      </c>
      <c r="H58" s="28" t="s">
        <v>422</v>
      </c>
    </row>
    <row r="59" spans="1:8" ht="30" customHeight="1">
      <c r="A59" s="9">
        <v>52</v>
      </c>
      <c r="B59" s="9" t="s">
        <v>177</v>
      </c>
      <c r="C59" s="9" t="s">
        <v>178</v>
      </c>
      <c r="D59" s="9" t="s">
        <v>102</v>
      </c>
      <c r="E59" s="28" t="s">
        <v>179</v>
      </c>
      <c r="F59" s="9">
        <v>1</v>
      </c>
      <c r="G59" s="9">
        <v>2</v>
      </c>
      <c r="H59" s="28" t="s">
        <v>423</v>
      </c>
    </row>
    <row r="60" spans="1:8" ht="30" customHeight="1">
      <c r="A60" s="9">
        <v>53</v>
      </c>
      <c r="B60" s="9" t="s">
        <v>180</v>
      </c>
      <c r="C60" s="9" t="s">
        <v>73</v>
      </c>
      <c r="D60" s="9" t="s">
        <v>181</v>
      </c>
      <c r="E60" s="28" t="s">
        <v>182</v>
      </c>
      <c r="F60" s="9"/>
      <c r="G60" s="9">
        <v>1</v>
      </c>
      <c r="H60" s="28" t="s">
        <v>424</v>
      </c>
    </row>
    <row r="61" spans="1:8" ht="30" customHeight="1">
      <c r="A61" s="9">
        <v>54</v>
      </c>
      <c r="B61" s="9" t="s">
        <v>183</v>
      </c>
      <c r="C61" s="9" t="s">
        <v>184</v>
      </c>
      <c r="D61" s="9" t="s">
        <v>185</v>
      </c>
      <c r="E61" s="28" t="s">
        <v>186</v>
      </c>
      <c r="F61" s="9">
        <v>2</v>
      </c>
      <c r="G61" s="9">
        <v>1</v>
      </c>
      <c r="H61" s="28" t="s">
        <v>425</v>
      </c>
    </row>
    <row r="62" spans="1:8" ht="30" customHeight="1">
      <c r="A62" s="9">
        <v>55</v>
      </c>
      <c r="B62" s="9" t="s">
        <v>187</v>
      </c>
      <c r="C62" s="9" t="s">
        <v>86</v>
      </c>
      <c r="D62" s="9" t="s">
        <v>188</v>
      </c>
      <c r="E62" s="28" t="s">
        <v>189</v>
      </c>
      <c r="F62" s="9">
        <v>1</v>
      </c>
      <c r="G62" s="9"/>
      <c r="H62" s="28" t="s">
        <v>426</v>
      </c>
    </row>
    <row r="63" spans="1:8" ht="30" customHeight="1">
      <c r="A63" s="9">
        <v>56</v>
      </c>
      <c r="B63" s="9" t="s">
        <v>190</v>
      </c>
      <c r="C63" s="9" t="s">
        <v>191</v>
      </c>
      <c r="D63" s="9" t="s">
        <v>99</v>
      </c>
      <c r="E63" s="28" t="s">
        <v>192</v>
      </c>
      <c r="F63" s="9"/>
      <c r="G63" s="9">
        <v>1</v>
      </c>
      <c r="H63" s="28" t="s">
        <v>427</v>
      </c>
    </row>
    <row r="64" spans="1:8" ht="30" customHeight="1">
      <c r="A64" s="9">
        <v>57</v>
      </c>
      <c r="B64" s="9" t="s">
        <v>193</v>
      </c>
      <c r="C64" s="9" t="s">
        <v>194</v>
      </c>
      <c r="D64" s="9" t="s">
        <v>102</v>
      </c>
      <c r="E64" s="28" t="s">
        <v>195</v>
      </c>
      <c r="F64" s="9">
        <v>1</v>
      </c>
      <c r="G64" s="9">
        <v>2</v>
      </c>
      <c r="H64" s="28" t="s">
        <v>428</v>
      </c>
    </row>
    <row r="65" spans="1:8" ht="30" customHeight="1">
      <c r="A65" s="9">
        <v>58</v>
      </c>
      <c r="B65" s="9" t="s">
        <v>196</v>
      </c>
      <c r="C65" s="9" t="s">
        <v>197</v>
      </c>
      <c r="D65" s="9" t="s">
        <v>59</v>
      </c>
      <c r="E65" s="28" t="s">
        <v>198</v>
      </c>
      <c r="F65" s="9">
        <v>1</v>
      </c>
      <c r="G65" s="9">
        <v>2</v>
      </c>
      <c r="H65" s="28" t="s">
        <v>429</v>
      </c>
    </row>
    <row r="66" spans="1:8" ht="30" customHeight="1">
      <c r="A66" s="9">
        <v>59</v>
      </c>
      <c r="B66" s="9" t="s">
        <v>199</v>
      </c>
      <c r="C66" s="9" t="s">
        <v>200</v>
      </c>
      <c r="D66" s="9" t="s">
        <v>181</v>
      </c>
      <c r="E66" s="28" t="s">
        <v>201</v>
      </c>
      <c r="F66" s="9">
        <v>1</v>
      </c>
      <c r="G66" s="9">
        <v>2</v>
      </c>
      <c r="H66" s="28" t="s">
        <v>430</v>
      </c>
    </row>
    <row r="67" spans="1:8" ht="30" customHeight="1">
      <c r="A67" s="9">
        <v>60</v>
      </c>
      <c r="B67" s="9" t="s">
        <v>202</v>
      </c>
      <c r="C67" s="9" t="s">
        <v>65</v>
      </c>
      <c r="D67" s="9" t="s">
        <v>63</v>
      </c>
      <c r="E67" s="28" t="s">
        <v>203</v>
      </c>
      <c r="F67" s="9">
        <v>2</v>
      </c>
      <c r="G67" s="9">
        <v>1</v>
      </c>
      <c r="H67" s="28" t="s">
        <v>431</v>
      </c>
    </row>
    <row r="68" spans="1:8" ht="30" customHeight="1">
      <c r="A68" s="9">
        <v>61</v>
      </c>
      <c r="B68" s="9" t="s">
        <v>204</v>
      </c>
      <c r="C68" s="9" t="s">
        <v>47</v>
      </c>
      <c r="D68" s="9" t="s">
        <v>205</v>
      </c>
      <c r="E68" s="28" t="s">
        <v>206</v>
      </c>
      <c r="F68" s="9">
        <v>2</v>
      </c>
      <c r="G68" s="9">
        <v>1</v>
      </c>
      <c r="H68" s="28" t="s">
        <v>432</v>
      </c>
    </row>
    <row r="69" spans="1:8" ht="30" customHeight="1">
      <c r="A69" s="9">
        <v>62</v>
      </c>
      <c r="B69" s="9" t="s">
        <v>207</v>
      </c>
      <c r="C69" s="9" t="s">
        <v>208</v>
      </c>
      <c r="D69" s="9" t="s">
        <v>63</v>
      </c>
      <c r="E69" s="28" t="s">
        <v>209</v>
      </c>
      <c r="F69" s="9">
        <v>2</v>
      </c>
      <c r="G69" s="9">
        <v>1</v>
      </c>
      <c r="H69" s="28" t="s">
        <v>433</v>
      </c>
    </row>
    <row r="70" spans="1:8" ht="30" customHeight="1">
      <c r="A70" s="9">
        <v>63</v>
      </c>
      <c r="B70" s="9" t="s">
        <v>210</v>
      </c>
      <c r="C70" s="9" t="s">
        <v>76</v>
      </c>
      <c r="D70" s="9" t="s">
        <v>211</v>
      </c>
      <c r="E70" s="28" t="s">
        <v>212</v>
      </c>
      <c r="F70" s="9">
        <v>2</v>
      </c>
      <c r="G70" s="9">
        <v>1</v>
      </c>
      <c r="H70" s="28" t="s">
        <v>434</v>
      </c>
    </row>
    <row r="71" spans="1:8" ht="30" customHeight="1">
      <c r="A71" s="9">
        <v>64</v>
      </c>
      <c r="B71" s="9" t="s">
        <v>213</v>
      </c>
      <c r="C71" s="9" t="s">
        <v>214</v>
      </c>
      <c r="D71" s="9" t="s">
        <v>66</v>
      </c>
      <c r="E71" s="28" t="s">
        <v>215</v>
      </c>
      <c r="F71" s="9"/>
      <c r="G71" s="9">
        <v>1</v>
      </c>
      <c r="H71" s="28" t="s">
        <v>435</v>
      </c>
    </row>
    <row r="72" spans="1:8" ht="30" customHeight="1">
      <c r="A72" s="9">
        <v>65</v>
      </c>
      <c r="B72" s="9" t="s">
        <v>216</v>
      </c>
      <c r="C72" s="9" t="s">
        <v>76</v>
      </c>
      <c r="D72" s="9" t="s">
        <v>181</v>
      </c>
      <c r="E72" s="28" t="s">
        <v>217</v>
      </c>
      <c r="F72" s="9">
        <v>1</v>
      </c>
      <c r="G72" s="9">
        <v>2</v>
      </c>
      <c r="H72" s="28" t="s">
        <v>436</v>
      </c>
    </row>
    <row r="73" spans="1:8" ht="30" customHeight="1">
      <c r="A73" s="9">
        <v>66</v>
      </c>
      <c r="B73" s="9" t="s">
        <v>218</v>
      </c>
      <c r="C73" s="9" t="s">
        <v>219</v>
      </c>
      <c r="D73" s="9" t="s">
        <v>173</v>
      </c>
      <c r="E73" s="28" t="s">
        <v>220</v>
      </c>
      <c r="F73" s="9">
        <v>1</v>
      </c>
      <c r="G73" s="9"/>
      <c r="H73" s="28" t="s">
        <v>437</v>
      </c>
    </row>
    <row r="74" spans="1:8" ht="30" customHeight="1">
      <c r="A74" s="9">
        <v>67</v>
      </c>
      <c r="B74" s="9" t="s">
        <v>221</v>
      </c>
      <c r="C74" s="9" t="s">
        <v>157</v>
      </c>
      <c r="D74" s="9" t="s">
        <v>173</v>
      </c>
      <c r="E74" s="28" t="s">
        <v>222</v>
      </c>
      <c r="F74" s="9">
        <v>2</v>
      </c>
      <c r="G74" s="9">
        <v>1</v>
      </c>
      <c r="H74" s="28" t="s">
        <v>438</v>
      </c>
    </row>
    <row r="75" spans="1:8" ht="30" customHeight="1">
      <c r="A75" s="9">
        <v>68</v>
      </c>
      <c r="B75" s="9" t="s">
        <v>223</v>
      </c>
      <c r="C75" s="9" t="s">
        <v>214</v>
      </c>
      <c r="D75" s="9" t="s">
        <v>55</v>
      </c>
      <c r="E75" s="28" t="s">
        <v>224</v>
      </c>
      <c r="F75" s="9">
        <v>2</v>
      </c>
      <c r="G75" s="9">
        <v>1</v>
      </c>
      <c r="H75" s="28" t="s">
        <v>439</v>
      </c>
    </row>
    <row r="76" spans="1:8" ht="30" customHeight="1">
      <c r="A76" s="9">
        <v>69</v>
      </c>
      <c r="B76" s="9" t="s">
        <v>225</v>
      </c>
      <c r="C76" s="9" t="s">
        <v>226</v>
      </c>
      <c r="D76" s="9" t="s">
        <v>227</v>
      </c>
      <c r="E76" s="28" t="s">
        <v>228</v>
      </c>
      <c r="F76" s="9">
        <v>2</v>
      </c>
      <c r="G76" s="9">
        <v>1</v>
      </c>
      <c r="H76" s="28" t="s">
        <v>440</v>
      </c>
    </row>
    <row r="77" spans="1:8" ht="30" customHeight="1">
      <c r="A77" s="9">
        <v>70</v>
      </c>
      <c r="B77" s="9" t="s">
        <v>229</v>
      </c>
      <c r="C77" s="9" t="s">
        <v>86</v>
      </c>
      <c r="D77" s="9" t="s">
        <v>109</v>
      </c>
      <c r="E77" s="28" t="s">
        <v>230</v>
      </c>
      <c r="F77" s="9"/>
      <c r="G77" s="9">
        <v>1</v>
      </c>
      <c r="H77" s="28" t="s">
        <v>441</v>
      </c>
    </row>
    <row r="78" spans="1:8" ht="30" customHeight="1">
      <c r="A78" s="9">
        <v>71</v>
      </c>
      <c r="B78" s="9" t="s">
        <v>231</v>
      </c>
      <c r="C78" s="9" t="s">
        <v>154</v>
      </c>
      <c r="D78" s="9" t="s">
        <v>211</v>
      </c>
      <c r="E78" s="28" t="s">
        <v>232</v>
      </c>
      <c r="F78" s="9">
        <v>2</v>
      </c>
      <c r="G78" s="9">
        <v>1</v>
      </c>
      <c r="H78" s="28" t="s">
        <v>442</v>
      </c>
    </row>
    <row r="79" spans="1:8" ht="30" customHeight="1">
      <c r="A79" s="9">
        <v>72</v>
      </c>
      <c r="B79" s="9" t="s">
        <v>233</v>
      </c>
      <c r="C79" s="9" t="s">
        <v>178</v>
      </c>
      <c r="D79" s="9" t="s">
        <v>59</v>
      </c>
      <c r="E79" s="28" t="s">
        <v>234</v>
      </c>
      <c r="F79" s="9">
        <v>2</v>
      </c>
      <c r="G79" s="9">
        <v>1</v>
      </c>
      <c r="H79" s="28" t="s">
        <v>443</v>
      </c>
    </row>
    <row r="80" spans="1:8" ht="30" customHeight="1">
      <c r="A80" s="9">
        <v>73</v>
      </c>
      <c r="B80" s="9" t="s">
        <v>235</v>
      </c>
      <c r="C80" s="9" t="s">
        <v>58</v>
      </c>
      <c r="D80" s="9" t="s">
        <v>102</v>
      </c>
      <c r="E80" s="28" t="s">
        <v>236</v>
      </c>
      <c r="F80" s="9"/>
      <c r="G80" s="9">
        <v>1</v>
      </c>
      <c r="H80" s="28" t="s">
        <v>444</v>
      </c>
    </row>
    <row r="81" spans="1:8" ht="30" customHeight="1">
      <c r="A81" s="9">
        <v>74</v>
      </c>
      <c r="B81" s="9" t="s">
        <v>237</v>
      </c>
      <c r="C81" s="9" t="s">
        <v>238</v>
      </c>
      <c r="D81" s="9" t="s">
        <v>80</v>
      </c>
      <c r="E81" s="28" t="s">
        <v>239</v>
      </c>
      <c r="F81" s="9">
        <v>2</v>
      </c>
      <c r="G81" s="9">
        <v>1</v>
      </c>
      <c r="H81" s="28" t="s">
        <v>445</v>
      </c>
    </row>
    <row r="82" spans="1:8" ht="30" customHeight="1">
      <c r="A82" s="9">
        <v>75</v>
      </c>
      <c r="B82" s="9" t="s">
        <v>240</v>
      </c>
      <c r="C82" s="9" t="s">
        <v>241</v>
      </c>
      <c r="D82" s="9" t="s">
        <v>90</v>
      </c>
      <c r="E82" s="28" t="s">
        <v>242</v>
      </c>
      <c r="F82" s="9">
        <v>2</v>
      </c>
      <c r="G82" s="9">
        <v>1</v>
      </c>
      <c r="H82" s="28" t="s">
        <v>446</v>
      </c>
    </row>
    <row r="83" spans="1:8" ht="30" customHeight="1">
      <c r="A83" s="9">
        <v>76</v>
      </c>
      <c r="B83" s="9" t="s">
        <v>243</v>
      </c>
      <c r="C83" s="9" t="s">
        <v>244</v>
      </c>
      <c r="D83" s="9" t="s">
        <v>102</v>
      </c>
      <c r="E83" s="28" t="s">
        <v>245</v>
      </c>
      <c r="F83" s="9">
        <v>1</v>
      </c>
      <c r="G83" s="9">
        <v>2</v>
      </c>
      <c r="H83" s="28" t="s">
        <v>447</v>
      </c>
    </row>
    <row r="84" spans="1:8" ht="30" customHeight="1">
      <c r="A84" s="9">
        <v>77</v>
      </c>
      <c r="B84" s="9" t="s">
        <v>246</v>
      </c>
      <c r="C84" s="9" t="s">
        <v>247</v>
      </c>
      <c r="D84" s="9" t="s">
        <v>227</v>
      </c>
      <c r="E84" s="28" t="s">
        <v>248</v>
      </c>
      <c r="F84" s="9">
        <v>1</v>
      </c>
      <c r="G84" s="9"/>
      <c r="H84" s="28" t="s">
        <v>448</v>
      </c>
    </row>
    <row r="85" spans="1:8" ht="30" customHeight="1">
      <c r="A85" s="9">
        <v>78</v>
      </c>
      <c r="B85" s="9" t="s">
        <v>249</v>
      </c>
      <c r="C85" s="9" t="s">
        <v>250</v>
      </c>
      <c r="D85" s="9" t="s">
        <v>251</v>
      </c>
      <c r="E85" s="28" t="s">
        <v>252</v>
      </c>
      <c r="F85" s="9"/>
      <c r="G85" s="9">
        <v>1</v>
      </c>
      <c r="H85" s="28" t="s">
        <v>449</v>
      </c>
    </row>
    <row r="86" spans="1:8" ht="30" customHeight="1">
      <c r="A86" s="9">
        <v>79</v>
      </c>
      <c r="B86" s="9" t="s">
        <v>253</v>
      </c>
      <c r="C86" s="9" t="s">
        <v>157</v>
      </c>
      <c r="D86" s="9" t="s">
        <v>254</v>
      </c>
      <c r="E86" s="28" t="s">
        <v>255</v>
      </c>
      <c r="F86" s="9">
        <v>1</v>
      </c>
      <c r="G86" s="9">
        <v>2</v>
      </c>
      <c r="H86" s="28" t="s">
        <v>450</v>
      </c>
    </row>
    <row r="87" spans="1:8" ht="30" customHeight="1">
      <c r="A87" s="9">
        <v>80</v>
      </c>
      <c r="B87" s="9" t="s">
        <v>253</v>
      </c>
      <c r="C87" s="9" t="s">
        <v>256</v>
      </c>
      <c r="D87" s="9" t="s">
        <v>257</v>
      </c>
      <c r="E87" s="28" t="s">
        <v>258</v>
      </c>
      <c r="F87" s="9">
        <v>2</v>
      </c>
      <c r="G87" s="9">
        <v>1</v>
      </c>
      <c r="H87" s="28" t="s">
        <v>451</v>
      </c>
    </row>
    <row r="88" spans="1:8" ht="30" customHeight="1">
      <c r="A88" s="9">
        <v>81</v>
      </c>
      <c r="B88" s="9" t="s">
        <v>259</v>
      </c>
      <c r="C88" s="9" t="s">
        <v>54</v>
      </c>
      <c r="D88" s="9" t="s">
        <v>66</v>
      </c>
      <c r="E88" s="28" t="s">
        <v>260</v>
      </c>
      <c r="F88" s="9">
        <v>2</v>
      </c>
      <c r="G88" s="9">
        <v>1</v>
      </c>
      <c r="H88" s="28" t="s">
        <v>452</v>
      </c>
    </row>
    <row r="89" spans="1:8" ht="30" customHeight="1">
      <c r="A89" s="9">
        <v>82</v>
      </c>
      <c r="B89" s="9" t="s">
        <v>261</v>
      </c>
      <c r="C89" s="9" t="s">
        <v>262</v>
      </c>
      <c r="D89" s="9" t="s">
        <v>59</v>
      </c>
      <c r="E89" s="28" t="s">
        <v>263</v>
      </c>
      <c r="F89" s="9"/>
      <c r="G89" s="9">
        <v>1</v>
      </c>
      <c r="H89" s="28" t="s">
        <v>453</v>
      </c>
    </row>
    <row r="90" spans="1:8" ht="30" customHeight="1">
      <c r="A90" s="9">
        <v>83</v>
      </c>
      <c r="B90" s="9" t="s">
        <v>264</v>
      </c>
      <c r="C90" s="9" t="s">
        <v>133</v>
      </c>
      <c r="D90" s="9" t="s">
        <v>265</v>
      </c>
      <c r="E90" s="28" t="s">
        <v>266</v>
      </c>
      <c r="F90" s="9">
        <v>2</v>
      </c>
      <c r="G90" s="9">
        <v>1</v>
      </c>
      <c r="H90" s="28" t="s">
        <v>454</v>
      </c>
    </row>
    <row r="91" spans="1:8" ht="30" customHeight="1">
      <c r="A91" s="9">
        <v>84</v>
      </c>
      <c r="B91" s="9" t="s">
        <v>267</v>
      </c>
      <c r="C91" s="9" t="s">
        <v>89</v>
      </c>
      <c r="D91" s="9" t="s">
        <v>268</v>
      </c>
      <c r="E91" s="28" t="s">
        <v>269</v>
      </c>
      <c r="F91" s="9">
        <v>2</v>
      </c>
      <c r="G91" s="9">
        <v>1</v>
      </c>
      <c r="H91" s="28" t="s">
        <v>455</v>
      </c>
    </row>
    <row r="92" spans="1:8" ht="30" customHeight="1">
      <c r="A92" s="9">
        <v>85</v>
      </c>
      <c r="B92" s="9" t="s">
        <v>270</v>
      </c>
      <c r="C92" s="9" t="s">
        <v>271</v>
      </c>
      <c r="D92" s="9" t="s">
        <v>63</v>
      </c>
      <c r="E92" s="28" t="s">
        <v>272</v>
      </c>
      <c r="F92" s="9">
        <v>2</v>
      </c>
      <c r="G92" s="9">
        <v>1</v>
      </c>
      <c r="H92" s="28" t="s">
        <v>456</v>
      </c>
    </row>
    <row r="93" spans="1:8" ht="30" customHeight="1">
      <c r="A93" s="9">
        <v>86</v>
      </c>
      <c r="B93" s="9" t="s">
        <v>273</v>
      </c>
      <c r="C93" s="9" t="s">
        <v>133</v>
      </c>
      <c r="D93" s="9" t="s">
        <v>139</v>
      </c>
      <c r="E93" s="28" t="s">
        <v>274</v>
      </c>
      <c r="F93" s="9"/>
      <c r="G93" s="9">
        <v>1</v>
      </c>
      <c r="H93" s="28" t="s">
        <v>457</v>
      </c>
    </row>
    <row r="94" spans="1:8" ht="30" customHeight="1">
      <c r="A94" s="9">
        <v>87</v>
      </c>
      <c r="B94" s="9" t="s">
        <v>273</v>
      </c>
      <c r="C94" s="9" t="s">
        <v>157</v>
      </c>
      <c r="D94" s="9" t="s">
        <v>275</v>
      </c>
      <c r="E94" s="28" t="s">
        <v>276</v>
      </c>
      <c r="F94" s="9">
        <v>1</v>
      </c>
      <c r="G94" s="9">
        <v>2</v>
      </c>
      <c r="H94" s="28" t="s">
        <v>458</v>
      </c>
    </row>
    <row r="95" spans="1:8" ht="30" customHeight="1">
      <c r="A95" s="9">
        <v>88</v>
      </c>
      <c r="B95" s="9" t="s">
        <v>277</v>
      </c>
      <c r="C95" s="9" t="s">
        <v>115</v>
      </c>
      <c r="D95" s="9" t="s">
        <v>59</v>
      </c>
      <c r="E95" s="28" t="s">
        <v>278</v>
      </c>
      <c r="F95" s="9">
        <v>2</v>
      </c>
      <c r="G95" s="9">
        <v>1</v>
      </c>
      <c r="H95" s="28" t="s">
        <v>459</v>
      </c>
    </row>
    <row r="96" spans="1:8" ht="30" customHeight="1">
      <c r="A96" s="9">
        <v>89</v>
      </c>
      <c r="B96" s="9" t="s">
        <v>360</v>
      </c>
      <c r="C96" s="9" t="s">
        <v>361</v>
      </c>
      <c r="D96" s="9" t="s">
        <v>102</v>
      </c>
      <c r="E96" s="28" t="s">
        <v>362</v>
      </c>
      <c r="F96" s="9">
        <v>1</v>
      </c>
      <c r="G96" s="9"/>
      <c r="H96" s="28" t="s">
        <v>460</v>
      </c>
    </row>
    <row r="97" spans="1:8" ht="30" customHeight="1">
      <c r="A97" s="9">
        <v>90</v>
      </c>
      <c r="B97" s="9" t="s">
        <v>279</v>
      </c>
      <c r="C97" s="9" t="s">
        <v>219</v>
      </c>
      <c r="D97" s="9" t="s">
        <v>52</v>
      </c>
      <c r="E97" s="28" t="s">
        <v>280</v>
      </c>
      <c r="F97" s="9"/>
      <c r="G97" s="9">
        <v>1</v>
      </c>
      <c r="H97" s="28" t="s">
        <v>461</v>
      </c>
    </row>
    <row r="98" spans="1:8" ht="30" customHeight="1">
      <c r="A98" s="9">
        <v>91</v>
      </c>
      <c r="B98" s="9" t="s">
        <v>281</v>
      </c>
      <c r="C98" s="9" t="s">
        <v>157</v>
      </c>
      <c r="D98" s="9" t="s">
        <v>66</v>
      </c>
      <c r="E98" s="28" t="s">
        <v>282</v>
      </c>
      <c r="F98" s="9">
        <v>2</v>
      </c>
      <c r="G98" s="9">
        <v>1</v>
      </c>
      <c r="H98" s="28" t="s">
        <v>462</v>
      </c>
    </row>
    <row r="99" spans="1:8" ht="30" customHeight="1">
      <c r="A99" s="9">
        <v>92</v>
      </c>
      <c r="B99" s="9" t="s">
        <v>283</v>
      </c>
      <c r="C99" s="9" t="s">
        <v>219</v>
      </c>
      <c r="D99" s="9" t="s">
        <v>139</v>
      </c>
      <c r="E99" s="28" t="s">
        <v>284</v>
      </c>
      <c r="F99" s="9">
        <v>1</v>
      </c>
      <c r="G99" s="9">
        <v>2</v>
      </c>
      <c r="H99" s="28" t="s">
        <v>463</v>
      </c>
    </row>
    <row r="100" spans="1:8" ht="30" customHeight="1">
      <c r="A100" s="9">
        <v>93</v>
      </c>
      <c r="B100" s="9" t="s">
        <v>285</v>
      </c>
      <c r="C100" s="9" t="s">
        <v>286</v>
      </c>
      <c r="D100" s="9" t="s">
        <v>102</v>
      </c>
      <c r="E100" s="28" t="s">
        <v>287</v>
      </c>
      <c r="F100" s="9">
        <v>1</v>
      </c>
      <c r="G100" s="9">
        <v>2</v>
      </c>
      <c r="H100" s="28" t="s">
        <v>464</v>
      </c>
    </row>
    <row r="101" spans="1:8" ht="30" customHeight="1">
      <c r="A101" s="9">
        <v>94</v>
      </c>
      <c r="B101" s="9" t="s">
        <v>288</v>
      </c>
      <c r="C101" s="9" t="s">
        <v>289</v>
      </c>
      <c r="D101" s="9" t="s">
        <v>290</v>
      </c>
      <c r="E101" s="28" t="s">
        <v>291</v>
      </c>
      <c r="F101" s="9"/>
      <c r="G101" s="9">
        <v>1</v>
      </c>
      <c r="H101" s="28" t="s">
        <v>465</v>
      </c>
    </row>
    <row r="102" spans="1:8" ht="30" customHeight="1">
      <c r="A102" s="9">
        <v>95</v>
      </c>
      <c r="B102" s="9" t="s">
        <v>292</v>
      </c>
      <c r="C102" s="9" t="s">
        <v>133</v>
      </c>
      <c r="D102" s="9" t="s">
        <v>181</v>
      </c>
      <c r="E102" s="28" t="s">
        <v>293</v>
      </c>
      <c r="F102" s="9">
        <v>1</v>
      </c>
      <c r="G102" s="9">
        <v>2</v>
      </c>
      <c r="H102" s="28" t="s">
        <v>466</v>
      </c>
    </row>
    <row r="103" spans="1:8" ht="30" customHeight="1">
      <c r="A103" s="9">
        <v>96</v>
      </c>
      <c r="B103" s="9" t="s">
        <v>294</v>
      </c>
      <c r="C103" s="9" t="s">
        <v>184</v>
      </c>
      <c r="D103" s="9" t="s">
        <v>63</v>
      </c>
      <c r="E103" s="28" t="s">
        <v>295</v>
      </c>
      <c r="F103" s="9"/>
      <c r="G103" s="9">
        <v>1</v>
      </c>
      <c r="H103" s="28" t="s">
        <v>467</v>
      </c>
    </row>
    <row r="104" spans="1:8" ht="30" customHeight="1">
      <c r="A104" s="9">
        <v>97</v>
      </c>
      <c r="B104" s="9" t="s">
        <v>296</v>
      </c>
      <c r="C104" s="9" t="s">
        <v>157</v>
      </c>
      <c r="D104" s="9" t="s">
        <v>297</v>
      </c>
      <c r="E104" s="28" t="s">
        <v>298</v>
      </c>
      <c r="F104" s="9">
        <v>2</v>
      </c>
      <c r="G104" s="9">
        <v>1</v>
      </c>
      <c r="H104" s="28" t="s">
        <v>468</v>
      </c>
    </row>
    <row r="105" spans="1:8" ht="30" customHeight="1">
      <c r="A105" s="9">
        <v>98</v>
      </c>
      <c r="B105" s="9" t="s">
        <v>299</v>
      </c>
      <c r="C105" s="9" t="s">
        <v>76</v>
      </c>
      <c r="D105" s="9" t="s">
        <v>66</v>
      </c>
      <c r="E105" s="28" t="s">
        <v>300</v>
      </c>
      <c r="F105" s="9">
        <v>2</v>
      </c>
      <c r="G105" s="9">
        <v>1</v>
      </c>
      <c r="H105" s="28" t="s">
        <v>469</v>
      </c>
    </row>
    <row r="106" spans="1:8" ht="30" customHeight="1">
      <c r="A106" s="9">
        <v>99</v>
      </c>
      <c r="B106" s="9" t="s">
        <v>301</v>
      </c>
      <c r="C106" s="9" t="s">
        <v>302</v>
      </c>
      <c r="D106" s="9" t="s">
        <v>52</v>
      </c>
      <c r="E106" s="28" t="s">
        <v>303</v>
      </c>
      <c r="F106" s="9">
        <v>1</v>
      </c>
      <c r="G106" s="9"/>
      <c r="H106" s="28" t="s">
        <v>470</v>
      </c>
    </row>
    <row r="107" spans="1:8" ht="30" customHeight="1">
      <c r="A107" s="9">
        <v>100</v>
      </c>
      <c r="B107" s="9" t="s">
        <v>304</v>
      </c>
      <c r="C107" s="9" t="s">
        <v>305</v>
      </c>
      <c r="D107" s="9" t="s">
        <v>275</v>
      </c>
      <c r="E107" s="28" t="s">
        <v>306</v>
      </c>
      <c r="F107" s="9">
        <v>2</v>
      </c>
      <c r="G107" s="9">
        <v>1</v>
      </c>
      <c r="H107" s="28" t="s">
        <v>471</v>
      </c>
    </row>
    <row r="108" spans="1:8" ht="30" customHeight="1">
      <c r="A108" s="9">
        <v>101</v>
      </c>
      <c r="B108" s="9" t="s">
        <v>307</v>
      </c>
      <c r="C108" s="9" t="s">
        <v>130</v>
      </c>
      <c r="D108" s="9" t="s">
        <v>102</v>
      </c>
      <c r="E108" s="28" t="s">
        <v>308</v>
      </c>
      <c r="F108" s="9">
        <v>1</v>
      </c>
      <c r="G108" s="9">
        <v>2</v>
      </c>
      <c r="H108" s="28" t="s">
        <v>472</v>
      </c>
    </row>
    <row r="109" spans="1:8" ht="30" customHeight="1">
      <c r="A109" s="9">
        <v>102</v>
      </c>
      <c r="B109" s="9" t="s">
        <v>309</v>
      </c>
      <c r="C109" s="9" t="s">
        <v>58</v>
      </c>
      <c r="D109" s="9" t="s">
        <v>66</v>
      </c>
      <c r="E109" s="28" t="s">
        <v>310</v>
      </c>
      <c r="F109" s="9">
        <v>2</v>
      </c>
      <c r="G109" s="9">
        <v>1</v>
      </c>
      <c r="H109" s="28" t="s">
        <v>473</v>
      </c>
    </row>
    <row r="110" spans="1:8" ht="30" customHeight="1">
      <c r="A110" s="9">
        <v>103</v>
      </c>
      <c r="B110" s="9" t="s">
        <v>311</v>
      </c>
      <c r="C110" s="9" t="s">
        <v>157</v>
      </c>
      <c r="D110" s="9" t="s">
        <v>66</v>
      </c>
      <c r="E110" s="28" t="s">
        <v>312</v>
      </c>
      <c r="F110" s="9">
        <v>2</v>
      </c>
      <c r="G110" s="9">
        <v>1</v>
      </c>
      <c r="H110" s="28" t="s">
        <v>474</v>
      </c>
    </row>
    <row r="111" spans="1:8" ht="30" customHeight="1">
      <c r="A111" s="9">
        <v>104</v>
      </c>
      <c r="B111" s="9" t="s">
        <v>313</v>
      </c>
      <c r="C111" s="9" t="s">
        <v>314</v>
      </c>
      <c r="D111" s="9" t="s">
        <v>275</v>
      </c>
      <c r="E111" s="28" t="s">
        <v>315</v>
      </c>
      <c r="F111" s="9"/>
      <c r="G111" s="9">
        <v>1</v>
      </c>
      <c r="H111" s="28" t="s">
        <v>475</v>
      </c>
    </row>
    <row r="112" spans="1:8" ht="30" customHeight="1">
      <c r="A112" s="9">
        <v>105</v>
      </c>
      <c r="B112" s="9" t="s">
        <v>316</v>
      </c>
      <c r="C112" s="9" t="s">
        <v>317</v>
      </c>
      <c r="D112" s="9" t="s">
        <v>139</v>
      </c>
      <c r="E112" s="28" t="s">
        <v>318</v>
      </c>
      <c r="F112" s="9">
        <v>2</v>
      </c>
      <c r="G112" s="9">
        <v>1</v>
      </c>
      <c r="H112" s="28" t="s">
        <v>476</v>
      </c>
    </row>
    <row r="113" spans="1:8" ht="30" customHeight="1">
      <c r="A113" s="9">
        <v>106</v>
      </c>
      <c r="B113" s="9" t="s">
        <v>363</v>
      </c>
      <c r="C113" s="9" t="s">
        <v>130</v>
      </c>
      <c r="D113" s="9" t="s">
        <v>63</v>
      </c>
      <c r="E113" s="28" t="s">
        <v>364</v>
      </c>
      <c r="F113" s="9"/>
      <c r="G113" s="9">
        <v>1</v>
      </c>
      <c r="H113" s="28" t="s">
        <v>477</v>
      </c>
    </row>
    <row r="114" spans="1:8" ht="30" customHeight="1">
      <c r="A114" s="9">
        <v>107</v>
      </c>
      <c r="B114" s="9" t="s">
        <v>319</v>
      </c>
      <c r="C114" s="9" t="s">
        <v>320</v>
      </c>
      <c r="D114" s="9" t="s">
        <v>66</v>
      </c>
      <c r="E114" s="28" t="s">
        <v>321</v>
      </c>
      <c r="F114" s="9"/>
      <c r="G114" s="9">
        <v>1</v>
      </c>
      <c r="H114" s="28" t="s">
        <v>478</v>
      </c>
    </row>
    <row r="115" spans="1:8" ht="30" customHeight="1">
      <c r="A115" s="9">
        <v>108</v>
      </c>
      <c r="B115" s="9" t="s">
        <v>322</v>
      </c>
      <c r="C115" s="9" t="s">
        <v>323</v>
      </c>
      <c r="D115" s="9" t="s">
        <v>63</v>
      </c>
      <c r="E115" s="28" t="s">
        <v>324</v>
      </c>
      <c r="F115" s="9">
        <v>1</v>
      </c>
      <c r="G115" s="9"/>
      <c r="H115" s="28" t="s">
        <v>479</v>
      </c>
    </row>
    <row r="116" spans="1:8" ht="30" customHeight="1">
      <c r="A116" s="9">
        <v>109</v>
      </c>
      <c r="B116" s="9" t="s">
        <v>325</v>
      </c>
      <c r="C116" s="9" t="s">
        <v>73</v>
      </c>
      <c r="D116" s="9" t="s">
        <v>66</v>
      </c>
      <c r="E116" s="28" t="s">
        <v>326</v>
      </c>
      <c r="F116" s="9">
        <v>2</v>
      </c>
      <c r="G116" s="9">
        <v>1</v>
      </c>
      <c r="H116" s="28" t="s">
        <v>480</v>
      </c>
    </row>
    <row r="117" spans="1:8" ht="30" customHeight="1">
      <c r="A117" s="9">
        <v>110</v>
      </c>
      <c r="B117" s="9" t="s">
        <v>327</v>
      </c>
      <c r="C117" s="9" t="s">
        <v>262</v>
      </c>
      <c r="D117" s="9" t="s">
        <v>70</v>
      </c>
      <c r="E117" s="28" t="s">
        <v>328</v>
      </c>
      <c r="F117" s="9">
        <v>1</v>
      </c>
      <c r="G117" s="9">
        <v>2</v>
      </c>
      <c r="H117" s="28" t="s">
        <v>481</v>
      </c>
    </row>
    <row r="118" spans="1:8" ht="30" customHeight="1">
      <c r="A118" s="9">
        <v>111</v>
      </c>
      <c r="B118" s="9" t="s">
        <v>329</v>
      </c>
      <c r="C118" s="9" t="s">
        <v>54</v>
      </c>
      <c r="D118" s="9" t="s">
        <v>109</v>
      </c>
      <c r="E118" s="28" t="s">
        <v>330</v>
      </c>
      <c r="F118" s="9">
        <v>2</v>
      </c>
      <c r="G118" s="9">
        <v>1</v>
      </c>
      <c r="H118" s="28" t="s">
        <v>482</v>
      </c>
    </row>
    <row r="120" ht="22.5" customHeight="1">
      <c r="A120" s="6" t="s">
        <v>504</v>
      </c>
    </row>
    <row r="121" spans="2:4" ht="12" customHeight="1" thickBot="1">
      <c r="B121" s="19"/>
      <c r="D121" s="19"/>
    </row>
    <row r="122" spans="1:7" ht="12.75">
      <c r="A122" s="34"/>
      <c r="B122" s="61" t="s">
        <v>337</v>
      </c>
      <c r="C122" s="61"/>
      <c r="D122" s="61"/>
      <c r="E122" s="35"/>
      <c r="F122" s="19"/>
      <c r="G122" s="19"/>
    </row>
    <row r="123" spans="1:8" ht="12.75">
      <c r="A123" s="36" t="s">
        <v>489</v>
      </c>
      <c r="B123" s="20"/>
      <c r="C123" s="21"/>
      <c r="D123" s="62" t="s">
        <v>338</v>
      </c>
      <c r="E123" s="52"/>
      <c r="F123" s="53" t="s">
        <v>339</v>
      </c>
      <c r="G123" s="53"/>
      <c r="H123" s="53"/>
    </row>
    <row r="124" spans="1:8" ht="23.25" customHeight="1">
      <c r="A124" s="37"/>
      <c r="B124" s="20"/>
      <c r="C124" s="21"/>
      <c r="D124" s="20"/>
      <c r="E124" s="38"/>
      <c r="F124" s="56" t="s">
        <v>490</v>
      </c>
      <c r="G124" s="56"/>
      <c r="H124" s="56"/>
    </row>
    <row r="125" spans="1:8" ht="12.75">
      <c r="A125" s="36" t="s">
        <v>365</v>
      </c>
      <c r="B125" s="20"/>
      <c r="C125" s="14"/>
      <c r="D125" s="20"/>
      <c r="E125" s="39"/>
      <c r="F125" s="56" t="s">
        <v>491</v>
      </c>
      <c r="G125" s="56"/>
      <c r="H125" s="56"/>
    </row>
    <row r="126" spans="1:7" s="23" customFormat="1" ht="12.75">
      <c r="A126" s="40"/>
      <c r="B126" s="22"/>
      <c r="C126" s="22"/>
      <c r="D126" s="51" t="s">
        <v>340</v>
      </c>
      <c r="E126" s="52"/>
      <c r="F126" s="53"/>
      <c r="G126" s="53"/>
    </row>
    <row r="127" spans="1:5" s="23" customFormat="1" ht="12.75">
      <c r="A127" s="40"/>
      <c r="B127" s="22"/>
      <c r="C127" s="22"/>
      <c r="D127" s="24"/>
      <c r="E127" s="41"/>
    </row>
    <row r="128" spans="1:7" s="23" customFormat="1" ht="12.75">
      <c r="A128" s="40"/>
      <c r="B128" s="22"/>
      <c r="C128" s="22"/>
      <c r="D128" s="22"/>
      <c r="E128" s="42"/>
      <c r="F128" s="25"/>
      <c r="G128" s="19"/>
    </row>
    <row r="129" spans="1:8" s="23" customFormat="1" ht="12.75">
      <c r="A129" s="40"/>
      <c r="B129" s="22"/>
      <c r="C129" s="22"/>
      <c r="D129" s="22"/>
      <c r="E129" s="42"/>
      <c r="F129" s="57" t="s">
        <v>492</v>
      </c>
      <c r="G129" s="57"/>
      <c r="H129" s="57"/>
    </row>
    <row r="130" spans="1:7" s="23" customFormat="1" ht="12.75">
      <c r="A130" s="40"/>
      <c r="B130" s="22"/>
      <c r="C130" s="22"/>
      <c r="D130" s="54" t="s">
        <v>500</v>
      </c>
      <c r="E130" s="55"/>
      <c r="F130" s="25"/>
      <c r="G130" s="19"/>
    </row>
    <row r="131" spans="1:5" ht="12.75">
      <c r="A131" s="43"/>
      <c r="B131" s="14"/>
      <c r="C131" s="14"/>
      <c r="D131" s="14"/>
      <c r="E131" s="39"/>
    </row>
    <row r="132" spans="1:5" ht="12.75">
      <c r="A132" s="43"/>
      <c r="B132" s="14"/>
      <c r="C132" s="14"/>
      <c r="D132" s="14"/>
      <c r="E132" s="39"/>
    </row>
    <row r="133" spans="1:5" ht="12.75">
      <c r="A133" s="43"/>
      <c r="B133" s="14"/>
      <c r="C133" s="14"/>
      <c r="D133" s="14"/>
      <c r="E133" s="39"/>
    </row>
    <row r="134" spans="1:5" ht="12.75">
      <c r="A134" s="43"/>
      <c r="B134" s="14"/>
      <c r="C134" s="14"/>
      <c r="D134" s="14"/>
      <c r="E134" s="39"/>
    </row>
    <row r="135" spans="1:5" ht="12.75">
      <c r="A135" s="43"/>
      <c r="B135" s="14"/>
      <c r="C135" s="14"/>
      <c r="D135" s="14"/>
      <c r="E135" s="39"/>
    </row>
    <row r="136" spans="1:5" ht="13.5" thickBot="1">
      <c r="A136" s="44"/>
      <c r="B136" s="30"/>
      <c r="C136" s="30"/>
      <c r="D136" s="30"/>
      <c r="E136" s="31"/>
    </row>
  </sheetData>
  <sheetProtection/>
  <mergeCells count="24">
    <mergeCell ref="B1:C1"/>
    <mergeCell ref="B2:C2"/>
    <mergeCell ref="B3:C3"/>
    <mergeCell ref="E1:H1"/>
    <mergeCell ref="A6:A7"/>
    <mergeCell ref="B6:B7"/>
    <mergeCell ref="C6:C7"/>
    <mergeCell ref="D6:D7"/>
    <mergeCell ref="E6:E7"/>
    <mergeCell ref="H6:H7"/>
    <mergeCell ref="E2:H2"/>
    <mergeCell ref="E3:H3"/>
    <mergeCell ref="E4:H4"/>
    <mergeCell ref="B122:D122"/>
    <mergeCell ref="D123:E123"/>
    <mergeCell ref="F6:G6"/>
    <mergeCell ref="B4:C4"/>
    <mergeCell ref="D126:E126"/>
    <mergeCell ref="F126:G126"/>
    <mergeCell ref="D130:E130"/>
    <mergeCell ref="F123:H123"/>
    <mergeCell ref="F124:H124"/>
    <mergeCell ref="F125:H125"/>
    <mergeCell ref="F129:H129"/>
  </mergeCells>
  <printOptions horizontalCentered="1" verticalCentered="1"/>
  <pageMargins left="0.5905511811023623" right="0.5511811023622047" top="0.3937007874015748" bottom="0.984251968503937" header="0.2362204724409449" footer="0.5118110236220472"/>
  <pageSetup horizontalDpi="600" verticalDpi="600" orientation="landscape" paperSize="9" scale="90" r:id="rId1"/>
  <headerFooter alignWithMargins="0"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4.7109375" style="0" customWidth="1"/>
    <col min="4" max="4" width="14.140625" style="0" customWidth="1"/>
    <col min="5" max="5" width="13.28125" style="0" customWidth="1"/>
    <col min="12" max="12" width="12.28125" style="0" customWidth="1"/>
    <col min="14" max="14" width="5.57421875" style="0" customWidth="1"/>
    <col min="15" max="15" width="6.0039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28125" style="0" customWidth="1"/>
    <col min="21" max="22" width="6.00390625" style="0" customWidth="1"/>
    <col min="23" max="24" width="12.57421875" style="4" customWidth="1"/>
  </cols>
  <sheetData>
    <row r="1" spans="2:19" ht="13.5" thickBot="1">
      <c r="B1" s="72" t="s">
        <v>10</v>
      </c>
      <c r="C1" s="73"/>
      <c r="D1" s="74"/>
      <c r="F1" s="59" t="s">
        <v>25</v>
      </c>
      <c r="G1" s="59"/>
      <c r="H1" s="59"/>
      <c r="I1" s="59"/>
      <c r="J1" s="59"/>
      <c r="K1" s="59"/>
      <c r="L1" s="59"/>
      <c r="M1" s="59"/>
      <c r="N1" s="7"/>
      <c r="O1" s="7"/>
      <c r="P1" s="7"/>
      <c r="Q1" s="7"/>
      <c r="R1" s="7"/>
      <c r="S1" s="7"/>
    </row>
    <row r="2" spans="2:24" ht="12.75">
      <c r="B2" s="75" t="s">
        <v>11</v>
      </c>
      <c r="C2" s="76"/>
      <c r="D2" s="77"/>
      <c r="F2" s="59" t="s">
        <v>21</v>
      </c>
      <c r="G2" s="59"/>
      <c r="H2" s="59"/>
      <c r="I2" s="59"/>
      <c r="J2" s="59"/>
      <c r="K2" s="59"/>
      <c r="L2" s="59"/>
      <c r="M2" s="59"/>
      <c r="N2" s="7"/>
      <c r="O2" s="7"/>
      <c r="S2" s="72" t="s">
        <v>27</v>
      </c>
      <c r="T2" s="73"/>
      <c r="U2" s="73"/>
      <c r="V2" s="73"/>
      <c r="W2" s="74"/>
      <c r="X2"/>
    </row>
    <row r="3" spans="2:24" ht="13.5" thickBot="1">
      <c r="B3" s="78" t="s">
        <v>24</v>
      </c>
      <c r="C3" s="79"/>
      <c r="D3" s="80"/>
      <c r="F3" s="59" t="s">
        <v>26</v>
      </c>
      <c r="G3" s="59"/>
      <c r="H3" s="59"/>
      <c r="I3" s="59"/>
      <c r="J3" s="59"/>
      <c r="K3" s="59"/>
      <c r="L3" s="59"/>
      <c r="M3" s="59"/>
      <c r="N3" s="7"/>
      <c r="O3" s="7"/>
      <c r="S3" s="78" t="s">
        <v>28</v>
      </c>
      <c r="T3" s="79"/>
      <c r="U3" s="79"/>
      <c r="V3" s="79"/>
      <c r="W3" s="80"/>
      <c r="X3"/>
    </row>
    <row r="4" spans="6:15" ht="12.75">
      <c r="F4" s="2" t="s">
        <v>29</v>
      </c>
      <c r="G4" s="2"/>
      <c r="H4" s="2"/>
      <c r="I4" s="2"/>
      <c r="J4" s="2"/>
      <c r="K4" s="2"/>
      <c r="L4" s="2"/>
      <c r="M4" s="2"/>
      <c r="N4" s="2"/>
      <c r="O4" s="2"/>
    </row>
    <row r="5" spans="6:15" ht="12.75">
      <c r="F5" s="8"/>
      <c r="G5" s="8"/>
      <c r="H5" s="8"/>
      <c r="I5" s="8"/>
      <c r="J5" s="8"/>
      <c r="K5" s="8"/>
      <c r="L5" s="8"/>
      <c r="M5" s="8"/>
      <c r="N5" s="8"/>
      <c r="O5" s="8"/>
    </row>
    <row r="6" spans="1:24" ht="12.75" customHeight="1">
      <c r="A6" s="83" t="s">
        <v>23</v>
      </c>
      <c r="B6" s="85" t="s">
        <v>12</v>
      </c>
      <c r="C6" s="87" t="s">
        <v>0</v>
      </c>
      <c r="D6" s="87" t="s">
        <v>1</v>
      </c>
      <c r="E6" s="87" t="s">
        <v>13</v>
      </c>
      <c r="F6" s="89" t="s">
        <v>2</v>
      </c>
      <c r="G6" s="89"/>
      <c r="H6" s="89"/>
      <c r="I6" s="89"/>
      <c r="J6" s="89"/>
      <c r="K6" s="89"/>
      <c r="L6" s="89"/>
      <c r="M6" s="89"/>
      <c r="N6" s="89" t="s">
        <v>20</v>
      </c>
      <c r="O6" s="89"/>
      <c r="P6" s="89"/>
      <c r="Q6" s="89"/>
      <c r="R6" s="89"/>
      <c r="S6" s="89"/>
      <c r="T6" s="89"/>
      <c r="U6" s="89"/>
      <c r="V6" s="89"/>
      <c r="W6" s="89"/>
      <c r="X6" s="9"/>
    </row>
    <row r="7" spans="1:24" s="4" customFormat="1" ht="148.5" customHeight="1">
      <c r="A7" s="84"/>
      <c r="B7" s="86"/>
      <c r="C7" s="88"/>
      <c r="D7" s="88"/>
      <c r="E7" s="88"/>
      <c r="F7" s="3" t="s">
        <v>30</v>
      </c>
      <c r="G7" s="3" t="s">
        <v>31</v>
      </c>
      <c r="H7" s="3" t="s">
        <v>36</v>
      </c>
      <c r="I7" s="3" t="s">
        <v>35</v>
      </c>
      <c r="J7" s="3" t="s">
        <v>37</v>
      </c>
      <c r="K7" s="3" t="s">
        <v>32</v>
      </c>
      <c r="L7" s="3" t="s">
        <v>33</v>
      </c>
      <c r="M7" s="3" t="s">
        <v>34</v>
      </c>
      <c r="N7" s="81" t="s">
        <v>333</v>
      </c>
      <c r="O7" s="81" t="s">
        <v>334</v>
      </c>
      <c r="P7" s="81" t="s">
        <v>335</v>
      </c>
      <c r="Q7" s="81" t="s">
        <v>15</v>
      </c>
      <c r="R7" s="81" t="s">
        <v>16</v>
      </c>
      <c r="S7" s="81" t="s">
        <v>17</v>
      </c>
      <c r="T7" s="81" t="s">
        <v>8</v>
      </c>
      <c r="U7" s="81" t="s">
        <v>9</v>
      </c>
      <c r="V7" s="81" t="s">
        <v>18</v>
      </c>
      <c r="W7" s="87" t="s">
        <v>19</v>
      </c>
      <c r="X7" s="87" t="s">
        <v>38</v>
      </c>
    </row>
    <row r="8" spans="1:24" ht="12.75">
      <c r="A8" s="84"/>
      <c r="B8" s="86"/>
      <c r="C8" s="88"/>
      <c r="D8" s="88"/>
      <c r="E8" s="88"/>
      <c r="F8" s="5" t="s">
        <v>331</v>
      </c>
      <c r="G8" s="5" t="s">
        <v>332</v>
      </c>
      <c r="H8" s="5" t="s">
        <v>3</v>
      </c>
      <c r="I8" s="5" t="s">
        <v>4</v>
      </c>
      <c r="J8" s="5" t="s">
        <v>5</v>
      </c>
      <c r="K8" s="5" t="s">
        <v>7</v>
      </c>
      <c r="L8" s="5" t="s">
        <v>6</v>
      </c>
      <c r="M8" s="5" t="s">
        <v>14</v>
      </c>
      <c r="N8" s="82"/>
      <c r="O8" s="82"/>
      <c r="P8" s="82"/>
      <c r="Q8" s="82"/>
      <c r="R8" s="82"/>
      <c r="S8" s="82"/>
      <c r="T8" s="82"/>
      <c r="U8" s="82"/>
      <c r="V8" s="82"/>
      <c r="W8" s="88"/>
      <c r="X8" s="88"/>
    </row>
    <row r="9" spans="1:24" ht="39.75" customHeight="1">
      <c r="A9" s="45">
        <v>1</v>
      </c>
      <c r="B9" s="48" t="s">
        <v>75</v>
      </c>
      <c r="C9" s="11" t="s">
        <v>76</v>
      </c>
      <c r="D9" s="11" t="s">
        <v>66</v>
      </c>
      <c r="E9" s="17" t="s">
        <v>77</v>
      </c>
      <c r="F9" s="11">
        <v>170</v>
      </c>
      <c r="G9" s="11">
        <v>13</v>
      </c>
      <c r="H9" s="11">
        <v>4</v>
      </c>
      <c r="I9" s="11"/>
      <c r="J9" s="11"/>
      <c r="K9" s="11"/>
      <c r="L9" s="11"/>
      <c r="M9" s="11">
        <v>48</v>
      </c>
      <c r="N9" s="11">
        <f aca="true" t="shared" si="0" ref="N9:N18">F9*17</f>
        <v>2890</v>
      </c>
      <c r="O9" s="11">
        <f aca="true" t="shared" si="1" ref="O9:O18">F9*G9</f>
        <v>2210</v>
      </c>
      <c r="P9" s="11">
        <f>N9+O9</f>
        <v>5100</v>
      </c>
      <c r="Q9" s="11">
        <f aca="true" t="shared" si="2" ref="Q9:Q18">IF(H9=4,30,IF(H9=5,40,IF(H9=6,50,IF(H9=7,60,IF(H9=8,70,0)))))</f>
        <v>30</v>
      </c>
      <c r="R9" s="11">
        <f aca="true" t="shared" si="3" ref="R9:R18">IF(I9=3,15,0)</f>
        <v>0</v>
      </c>
      <c r="S9" s="11">
        <f aca="true" t="shared" si="4" ref="S9:S18">IF(J9=1,5,IF(J9=2,10,IF(J9=3,20,IF(J9&gt;3,20,0))))</f>
        <v>0</v>
      </c>
      <c r="T9" s="11">
        <f aca="true" t="shared" si="5" ref="T9:T18">IF(K9=1,10,IF(K9=2,20,IF(K9=3,30,IF(K9&gt;3,30,0))))</f>
        <v>0</v>
      </c>
      <c r="U9" s="15">
        <f aca="true" t="shared" si="6" ref="U9:U18">IF(L9&gt;=70,17,IF(L9&gt;=67,15,IF(L9&gt;=60,12,IF(L9&gt;=50,10,0))))</f>
        <v>0</v>
      </c>
      <c r="V9" s="11">
        <f aca="true" t="shared" si="7" ref="V9:V18">IF(M9=0,0,IF(M9&lt;=50,10,IF(M9&lt;=100,20)))</f>
        <v>10</v>
      </c>
      <c r="W9" s="16">
        <f aca="true" t="shared" si="8" ref="W9:W18">P9+Q9+R9+S9+T9+U9+V9</f>
        <v>5140</v>
      </c>
      <c r="X9" s="11">
        <v>1</v>
      </c>
    </row>
    <row r="10" spans="1:24" ht="39.75" customHeight="1">
      <c r="A10" s="45">
        <v>2</v>
      </c>
      <c r="B10" s="48" t="s">
        <v>325</v>
      </c>
      <c r="C10" s="11" t="s">
        <v>73</v>
      </c>
      <c r="D10" s="11" t="s">
        <v>66</v>
      </c>
      <c r="E10" s="11" t="s">
        <v>326</v>
      </c>
      <c r="F10" s="11">
        <v>178</v>
      </c>
      <c r="G10" s="11">
        <v>11.2</v>
      </c>
      <c r="H10" s="11">
        <v>5</v>
      </c>
      <c r="I10" s="11"/>
      <c r="J10" s="11"/>
      <c r="K10" s="11"/>
      <c r="L10" s="11">
        <v>85</v>
      </c>
      <c r="M10" s="11">
        <v>55</v>
      </c>
      <c r="N10" s="11">
        <f t="shared" si="0"/>
        <v>3026</v>
      </c>
      <c r="O10" s="11">
        <f t="shared" si="1"/>
        <v>1993.6</v>
      </c>
      <c r="P10" s="11">
        <v>5020</v>
      </c>
      <c r="Q10" s="11">
        <f t="shared" si="2"/>
        <v>40</v>
      </c>
      <c r="R10" s="11">
        <f t="shared" si="3"/>
        <v>0</v>
      </c>
      <c r="S10" s="11">
        <f t="shared" si="4"/>
        <v>0</v>
      </c>
      <c r="T10" s="11">
        <f t="shared" si="5"/>
        <v>0</v>
      </c>
      <c r="U10" s="11">
        <f t="shared" si="6"/>
        <v>17</v>
      </c>
      <c r="V10" s="11">
        <f t="shared" si="7"/>
        <v>20</v>
      </c>
      <c r="W10" s="16">
        <f t="shared" si="8"/>
        <v>5097</v>
      </c>
      <c r="X10" s="11">
        <v>2</v>
      </c>
    </row>
    <row r="11" spans="1:24" ht="39.75" customHeight="1">
      <c r="A11" s="45">
        <v>3</v>
      </c>
      <c r="B11" s="48" t="s">
        <v>160</v>
      </c>
      <c r="C11" s="11" t="s">
        <v>157</v>
      </c>
      <c r="D11" s="11" t="s">
        <v>102</v>
      </c>
      <c r="E11" s="11" t="s">
        <v>161</v>
      </c>
      <c r="F11" s="11">
        <v>166</v>
      </c>
      <c r="G11" s="11">
        <v>12.89</v>
      </c>
      <c r="H11" s="11">
        <v>4</v>
      </c>
      <c r="I11" s="11"/>
      <c r="J11" s="11"/>
      <c r="K11" s="11"/>
      <c r="L11" s="11">
        <v>75</v>
      </c>
      <c r="M11" s="11">
        <v>54</v>
      </c>
      <c r="N11" s="11">
        <f t="shared" si="0"/>
        <v>2822</v>
      </c>
      <c r="O11" s="11">
        <f t="shared" si="1"/>
        <v>2139.7400000000002</v>
      </c>
      <c r="P11" s="11">
        <v>4962</v>
      </c>
      <c r="Q11" s="11">
        <f t="shared" si="2"/>
        <v>30</v>
      </c>
      <c r="R11" s="11">
        <f t="shared" si="3"/>
        <v>0</v>
      </c>
      <c r="S11" s="11">
        <f t="shared" si="4"/>
        <v>0</v>
      </c>
      <c r="T11" s="11">
        <f t="shared" si="5"/>
        <v>0</v>
      </c>
      <c r="U11" s="11">
        <f t="shared" si="6"/>
        <v>17</v>
      </c>
      <c r="V11" s="11">
        <f t="shared" si="7"/>
        <v>20</v>
      </c>
      <c r="W11" s="16">
        <f t="shared" si="8"/>
        <v>5029</v>
      </c>
      <c r="X11" s="11">
        <v>3</v>
      </c>
    </row>
    <row r="12" spans="1:24" ht="39.75" customHeight="1">
      <c r="A12" s="45">
        <v>4</v>
      </c>
      <c r="B12" s="48" t="s">
        <v>311</v>
      </c>
      <c r="C12" s="11" t="s">
        <v>157</v>
      </c>
      <c r="D12" s="11" t="s">
        <v>66</v>
      </c>
      <c r="E12" s="11" t="s">
        <v>312</v>
      </c>
      <c r="F12" s="11">
        <v>153</v>
      </c>
      <c r="G12" s="11">
        <v>15.8</v>
      </c>
      <c r="H12" s="11"/>
      <c r="I12" s="11"/>
      <c r="J12" s="11"/>
      <c r="K12" s="11"/>
      <c r="L12" s="11"/>
      <c r="M12" s="11">
        <v>50</v>
      </c>
      <c r="N12" s="11">
        <f t="shared" si="0"/>
        <v>2601</v>
      </c>
      <c r="O12" s="11">
        <f t="shared" si="1"/>
        <v>2417.4</v>
      </c>
      <c r="P12" s="11">
        <v>5018</v>
      </c>
      <c r="Q12" s="11">
        <f t="shared" si="2"/>
        <v>0</v>
      </c>
      <c r="R12" s="11">
        <f t="shared" si="3"/>
        <v>0</v>
      </c>
      <c r="S12" s="11">
        <f t="shared" si="4"/>
        <v>0</v>
      </c>
      <c r="T12" s="11">
        <f t="shared" si="5"/>
        <v>0</v>
      </c>
      <c r="U12" s="11">
        <f t="shared" si="6"/>
        <v>0</v>
      </c>
      <c r="V12" s="11">
        <f t="shared" si="7"/>
        <v>10</v>
      </c>
      <c r="W12" s="16">
        <f t="shared" si="8"/>
        <v>5028</v>
      </c>
      <c r="X12" s="11">
        <v>4</v>
      </c>
    </row>
    <row r="13" spans="1:24" ht="39.75" customHeight="1">
      <c r="A13" s="11">
        <v>5</v>
      </c>
      <c r="B13" s="11" t="s">
        <v>243</v>
      </c>
      <c r="C13" s="11" t="s">
        <v>244</v>
      </c>
      <c r="D13" s="11" t="s">
        <v>102</v>
      </c>
      <c r="E13" s="11" t="s">
        <v>245</v>
      </c>
      <c r="F13" s="11">
        <v>160</v>
      </c>
      <c r="G13" s="11">
        <v>10</v>
      </c>
      <c r="H13" s="11">
        <v>5</v>
      </c>
      <c r="I13" s="11"/>
      <c r="J13" s="11"/>
      <c r="K13" s="11">
        <v>2</v>
      </c>
      <c r="L13" s="11"/>
      <c r="M13" s="11">
        <v>52</v>
      </c>
      <c r="N13" s="11">
        <f t="shared" si="0"/>
        <v>2720</v>
      </c>
      <c r="O13" s="11">
        <f t="shared" si="1"/>
        <v>1600</v>
      </c>
      <c r="P13" s="11">
        <f>N13+O13</f>
        <v>4320</v>
      </c>
      <c r="Q13" s="11">
        <f t="shared" si="2"/>
        <v>40</v>
      </c>
      <c r="R13" s="11">
        <f t="shared" si="3"/>
        <v>0</v>
      </c>
      <c r="S13" s="11">
        <f t="shared" si="4"/>
        <v>0</v>
      </c>
      <c r="T13" s="11">
        <f t="shared" si="5"/>
        <v>20</v>
      </c>
      <c r="U13" s="11">
        <f t="shared" si="6"/>
        <v>0</v>
      </c>
      <c r="V13" s="11">
        <f t="shared" si="7"/>
        <v>20</v>
      </c>
      <c r="W13" s="16">
        <f t="shared" si="8"/>
        <v>4400</v>
      </c>
      <c r="X13" s="11">
        <v>5</v>
      </c>
    </row>
    <row r="14" spans="1:24" ht="39.75" customHeight="1">
      <c r="A14" s="45">
        <v>6</v>
      </c>
      <c r="B14" s="48" t="s">
        <v>82</v>
      </c>
      <c r="C14" s="11" t="s">
        <v>83</v>
      </c>
      <c r="D14" s="11" t="s">
        <v>63</v>
      </c>
      <c r="E14" s="17" t="s">
        <v>84</v>
      </c>
      <c r="F14" s="11">
        <v>150</v>
      </c>
      <c r="G14" s="11">
        <v>11.46</v>
      </c>
      <c r="H14" s="11"/>
      <c r="I14" s="11"/>
      <c r="J14" s="11"/>
      <c r="K14" s="11"/>
      <c r="L14" s="11"/>
      <c r="M14" s="11">
        <v>56</v>
      </c>
      <c r="N14" s="11">
        <f t="shared" si="0"/>
        <v>2550</v>
      </c>
      <c r="O14" s="11">
        <v>1720</v>
      </c>
      <c r="P14" s="11">
        <f>N14+O14</f>
        <v>4270</v>
      </c>
      <c r="Q14" s="11">
        <f t="shared" si="2"/>
        <v>0</v>
      </c>
      <c r="R14" s="11">
        <f t="shared" si="3"/>
        <v>0</v>
      </c>
      <c r="S14" s="11">
        <f t="shared" si="4"/>
        <v>0</v>
      </c>
      <c r="T14" s="11">
        <f t="shared" si="5"/>
        <v>0</v>
      </c>
      <c r="U14" s="11">
        <f t="shared" si="6"/>
        <v>0</v>
      </c>
      <c r="V14" s="11">
        <f t="shared" si="7"/>
        <v>20</v>
      </c>
      <c r="W14" s="16">
        <f t="shared" si="8"/>
        <v>4290</v>
      </c>
      <c r="X14" s="11">
        <v>6</v>
      </c>
    </row>
    <row r="15" spans="1:24" ht="39.75" customHeight="1">
      <c r="A15" s="45">
        <v>7</v>
      </c>
      <c r="B15" s="48" t="s">
        <v>235</v>
      </c>
      <c r="C15" s="11" t="s">
        <v>58</v>
      </c>
      <c r="D15" s="11" t="s">
        <v>102</v>
      </c>
      <c r="E15" s="11" t="s">
        <v>236</v>
      </c>
      <c r="F15" s="11">
        <v>120</v>
      </c>
      <c r="G15" s="11">
        <v>17</v>
      </c>
      <c r="H15" s="11"/>
      <c r="I15" s="11"/>
      <c r="J15" s="11"/>
      <c r="K15" s="11"/>
      <c r="L15" s="11"/>
      <c r="M15" s="11">
        <v>66</v>
      </c>
      <c r="N15" s="11">
        <f t="shared" si="0"/>
        <v>2040</v>
      </c>
      <c r="O15" s="11">
        <f t="shared" si="1"/>
        <v>2040</v>
      </c>
      <c r="P15" s="11">
        <f>N15+O15</f>
        <v>4080</v>
      </c>
      <c r="Q15" s="11">
        <f t="shared" si="2"/>
        <v>0</v>
      </c>
      <c r="R15" s="11">
        <f t="shared" si="3"/>
        <v>0</v>
      </c>
      <c r="S15" s="11">
        <f t="shared" si="4"/>
        <v>0</v>
      </c>
      <c r="T15" s="11">
        <f t="shared" si="5"/>
        <v>0</v>
      </c>
      <c r="U15" s="11">
        <f t="shared" si="6"/>
        <v>0</v>
      </c>
      <c r="V15" s="11">
        <f t="shared" si="7"/>
        <v>20</v>
      </c>
      <c r="W15" s="16">
        <f t="shared" si="8"/>
        <v>4100</v>
      </c>
      <c r="X15" s="11">
        <v>7</v>
      </c>
    </row>
    <row r="16" spans="1:24" ht="39.75" customHeight="1">
      <c r="A16" s="45">
        <v>8</v>
      </c>
      <c r="B16" s="48" t="s">
        <v>288</v>
      </c>
      <c r="C16" s="11" t="s">
        <v>289</v>
      </c>
      <c r="D16" s="11" t="s">
        <v>290</v>
      </c>
      <c r="E16" s="11" t="s">
        <v>291</v>
      </c>
      <c r="F16" s="11">
        <v>93</v>
      </c>
      <c r="G16" s="11">
        <v>12.7</v>
      </c>
      <c r="H16" s="11"/>
      <c r="I16" s="11"/>
      <c r="J16" s="11">
        <v>2</v>
      </c>
      <c r="K16" s="11"/>
      <c r="L16" s="11"/>
      <c r="M16" s="11">
        <v>59</v>
      </c>
      <c r="N16" s="11">
        <f t="shared" si="0"/>
        <v>1581</v>
      </c>
      <c r="O16" s="11">
        <f t="shared" si="1"/>
        <v>1181.1</v>
      </c>
      <c r="P16" s="11">
        <v>2762</v>
      </c>
      <c r="Q16" s="11">
        <f t="shared" si="2"/>
        <v>0</v>
      </c>
      <c r="R16" s="11">
        <f t="shared" si="3"/>
        <v>0</v>
      </c>
      <c r="S16" s="11">
        <f t="shared" si="4"/>
        <v>10</v>
      </c>
      <c r="T16" s="11">
        <f t="shared" si="5"/>
        <v>0</v>
      </c>
      <c r="U16" s="11">
        <f t="shared" si="6"/>
        <v>0</v>
      </c>
      <c r="V16" s="11">
        <f t="shared" si="7"/>
        <v>20</v>
      </c>
      <c r="W16" s="16">
        <f t="shared" si="8"/>
        <v>2792</v>
      </c>
      <c r="X16" s="11">
        <v>8</v>
      </c>
    </row>
    <row r="17" spans="1:24" ht="39.75" customHeight="1">
      <c r="A17" s="11">
        <v>9</v>
      </c>
      <c r="B17" s="11" t="s">
        <v>177</v>
      </c>
      <c r="C17" s="11" t="s">
        <v>178</v>
      </c>
      <c r="D17" s="11" t="s">
        <v>102</v>
      </c>
      <c r="E17" s="11" t="s">
        <v>179</v>
      </c>
      <c r="F17" s="11">
        <v>132</v>
      </c>
      <c r="G17" s="11">
        <v>3</v>
      </c>
      <c r="H17" s="11">
        <v>7</v>
      </c>
      <c r="I17" s="11"/>
      <c r="J17" s="11"/>
      <c r="K17" s="11"/>
      <c r="L17" s="11"/>
      <c r="M17" s="11">
        <v>51</v>
      </c>
      <c r="N17" s="11">
        <f t="shared" si="0"/>
        <v>2244</v>
      </c>
      <c r="O17" s="11">
        <f t="shared" si="1"/>
        <v>396</v>
      </c>
      <c r="P17" s="11">
        <f>N17+O17</f>
        <v>2640</v>
      </c>
      <c r="Q17" s="11">
        <f t="shared" si="2"/>
        <v>60</v>
      </c>
      <c r="R17" s="11">
        <f t="shared" si="3"/>
        <v>0</v>
      </c>
      <c r="S17" s="11">
        <f t="shared" si="4"/>
        <v>0</v>
      </c>
      <c r="T17" s="11">
        <f t="shared" si="5"/>
        <v>0</v>
      </c>
      <c r="U17" s="11">
        <f t="shared" si="6"/>
        <v>0</v>
      </c>
      <c r="V17" s="11">
        <f t="shared" si="7"/>
        <v>20</v>
      </c>
      <c r="W17" s="16">
        <f t="shared" si="8"/>
        <v>2720</v>
      </c>
      <c r="X17" s="11">
        <v>9</v>
      </c>
    </row>
    <row r="18" spans="1:24" ht="39.75" customHeight="1">
      <c r="A18" s="45">
        <v>10</v>
      </c>
      <c r="B18" s="48" t="s">
        <v>296</v>
      </c>
      <c r="C18" s="11" t="s">
        <v>157</v>
      </c>
      <c r="D18" s="11" t="s">
        <v>297</v>
      </c>
      <c r="E18" s="11" t="s">
        <v>298</v>
      </c>
      <c r="F18" s="11">
        <v>69</v>
      </c>
      <c r="G18" s="11">
        <v>17</v>
      </c>
      <c r="H18" s="11">
        <v>5</v>
      </c>
      <c r="I18" s="11"/>
      <c r="J18" s="11"/>
      <c r="K18" s="11"/>
      <c r="L18" s="11">
        <v>86</v>
      </c>
      <c r="M18" s="11">
        <v>49</v>
      </c>
      <c r="N18" s="11">
        <f t="shared" si="0"/>
        <v>1173</v>
      </c>
      <c r="O18" s="11">
        <f t="shared" si="1"/>
        <v>1173</v>
      </c>
      <c r="P18" s="11">
        <f>N18+O18</f>
        <v>2346</v>
      </c>
      <c r="Q18" s="11">
        <f t="shared" si="2"/>
        <v>40</v>
      </c>
      <c r="R18" s="11">
        <f t="shared" si="3"/>
        <v>0</v>
      </c>
      <c r="S18" s="11">
        <f t="shared" si="4"/>
        <v>0</v>
      </c>
      <c r="T18" s="11">
        <f t="shared" si="5"/>
        <v>0</v>
      </c>
      <c r="U18" s="11">
        <f t="shared" si="6"/>
        <v>17</v>
      </c>
      <c r="V18" s="11">
        <f t="shared" si="7"/>
        <v>10</v>
      </c>
      <c r="W18" s="16">
        <f t="shared" si="8"/>
        <v>2413</v>
      </c>
      <c r="X18" s="11">
        <v>10</v>
      </c>
    </row>
    <row r="19" spans="1:24" ht="39.75" customHeight="1">
      <c r="A19" s="11">
        <v>11</v>
      </c>
      <c r="B19" s="11" t="s">
        <v>57</v>
      </c>
      <c r="C19" s="11" t="s">
        <v>58</v>
      </c>
      <c r="D19" s="11" t="s">
        <v>59</v>
      </c>
      <c r="E19" s="17" t="s">
        <v>60</v>
      </c>
      <c r="F19" s="11">
        <v>100</v>
      </c>
      <c r="G19" s="11">
        <v>5.8</v>
      </c>
      <c r="H19" s="11"/>
      <c r="I19" s="11"/>
      <c r="J19" s="11"/>
      <c r="K19" s="11"/>
      <c r="L19" s="11"/>
      <c r="M19" s="11">
        <v>55</v>
      </c>
      <c r="N19" s="11">
        <v>1700</v>
      </c>
      <c r="O19" s="11">
        <v>580</v>
      </c>
      <c r="P19" s="11">
        <v>2280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20</v>
      </c>
      <c r="W19" s="16">
        <v>2355</v>
      </c>
      <c r="X19" s="11">
        <v>11</v>
      </c>
    </row>
    <row r="20" spans="1:24" ht="39.75" customHeight="1">
      <c r="A20" s="45">
        <v>12</v>
      </c>
      <c r="B20" s="48" t="s">
        <v>153</v>
      </c>
      <c r="C20" s="11" t="s">
        <v>154</v>
      </c>
      <c r="D20" s="11" t="s">
        <v>59</v>
      </c>
      <c r="E20" s="11" t="s">
        <v>155</v>
      </c>
      <c r="F20" s="11">
        <v>70</v>
      </c>
      <c r="G20" s="11">
        <v>14</v>
      </c>
      <c r="H20" s="11"/>
      <c r="I20" s="11"/>
      <c r="J20" s="11"/>
      <c r="K20" s="11"/>
      <c r="L20" s="11"/>
      <c r="M20" s="11">
        <v>57</v>
      </c>
      <c r="N20" s="11">
        <f aca="true" t="shared" si="9" ref="N20:N38">F20*17</f>
        <v>1190</v>
      </c>
      <c r="O20" s="11">
        <f>F20*G20</f>
        <v>980</v>
      </c>
      <c r="P20" s="11">
        <f aca="true" t="shared" si="10" ref="P20:P38">N20+O20</f>
        <v>2170</v>
      </c>
      <c r="Q20" s="11">
        <f aca="true" t="shared" si="11" ref="Q20:Q38">IF(H20=4,30,IF(H20=5,40,IF(H20=6,50,IF(H20=7,60,IF(H20=8,70,0)))))</f>
        <v>0</v>
      </c>
      <c r="R20" s="11">
        <f aca="true" t="shared" si="12" ref="R20:R38">IF(I20=3,15,0)</f>
        <v>0</v>
      </c>
      <c r="S20" s="11">
        <f aca="true" t="shared" si="13" ref="S20:S38">IF(J20=1,5,IF(J20=2,10,IF(J20=3,20,IF(J20&gt;3,20,0))))</f>
        <v>0</v>
      </c>
      <c r="T20" s="11">
        <f aca="true" t="shared" si="14" ref="T20:T38">IF(K20=1,10,IF(K20=2,20,IF(K20=3,30,IF(K20&gt;3,30,0))))</f>
        <v>0</v>
      </c>
      <c r="U20" s="11">
        <f aca="true" t="shared" si="15" ref="U20:U35">IF(L20&gt;=70,17,IF(L20&gt;=67,15,IF(L20&gt;=60,12,IF(L20&gt;=50,10,0))))</f>
        <v>0</v>
      </c>
      <c r="V20" s="11">
        <f aca="true" t="shared" si="16" ref="V20:V35">IF(M20=0,0,IF(M20&lt;=50,10,IF(M20&lt;=100,20)))</f>
        <v>20</v>
      </c>
      <c r="W20" s="16">
        <f aca="true" t="shared" si="17" ref="W20:W35">P20+Q20+R20+S20+T20+U20+V20</f>
        <v>2190</v>
      </c>
      <c r="X20" s="11">
        <v>12</v>
      </c>
    </row>
    <row r="21" spans="1:24" ht="39.75" customHeight="1">
      <c r="A21" s="45">
        <v>13</v>
      </c>
      <c r="B21" s="48" t="s">
        <v>273</v>
      </c>
      <c r="C21" s="11" t="s">
        <v>133</v>
      </c>
      <c r="D21" s="11" t="s">
        <v>139</v>
      </c>
      <c r="E21" s="11" t="s">
        <v>274</v>
      </c>
      <c r="F21" s="11">
        <v>80</v>
      </c>
      <c r="G21" s="11">
        <v>9</v>
      </c>
      <c r="H21" s="11"/>
      <c r="I21" s="11">
        <v>3</v>
      </c>
      <c r="J21" s="11">
        <v>3</v>
      </c>
      <c r="K21" s="11">
        <v>3</v>
      </c>
      <c r="L21" s="11"/>
      <c r="M21" s="11">
        <v>39</v>
      </c>
      <c r="N21" s="11">
        <f t="shared" si="9"/>
        <v>1360</v>
      </c>
      <c r="O21" s="11">
        <f>F21*G21</f>
        <v>720</v>
      </c>
      <c r="P21" s="11">
        <f t="shared" si="10"/>
        <v>2080</v>
      </c>
      <c r="Q21" s="11">
        <f t="shared" si="11"/>
        <v>0</v>
      </c>
      <c r="R21" s="11">
        <f t="shared" si="12"/>
        <v>15</v>
      </c>
      <c r="S21" s="11">
        <f t="shared" si="13"/>
        <v>20</v>
      </c>
      <c r="T21" s="11">
        <f t="shared" si="14"/>
        <v>30</v>
      </c>
      <c r="U21" s="11">
        <f t="shared" si="15"/>
        <v>0</v>
      </c>
      <c r="V21" s="11">
        <f t="shared" si="16"/>
        <v>10</v>
      </c>
      <c r="W21" s="16">
        <f t="shared" si="17"/>
        <v>2155</v>
      </c>
      <c r="X21" s="11">
        <v>13</v>
      </c>
    </row>
    <row r="22" spans="1:24" ht="39.75" customHeight="1">
      <c r="A22" s="45">
        <v>14</v>
      </c>
      <c r="B22" s="11" t="s">
        <v>72</v>
      </c>
      <c r="C22" s="11" t="s">
        <v>73</v>
      </c>
      <c r="D22" s="11" t="s">
        <v>55</v>
      </c>
      <c r="E22" s="17" t="s">
        <v>74</v>
      </c>
      <c r="F22" s="11">
        <v>80</v>
      </c>
      <c r="G22" s="11">
        <v>9</v>
      </c>
      <c r="H22" s="11"/>
      <c r="I22" s="11">
        <v>3</v>
      </c>
      <c r="J22" s="11"/>
      <c r="K22" s="11"/>
      <c r="L22" s="11"/>
      <c r="M22" s="11">
        <v>57</v>
      </c>
      <c r="N22" s="11">
        <f>F22*17</f>
        <v>1360</v>
      </c>
      <c r="O22" s="11">
        <v>720</v>
      </c>
      <c r="P22" s="11">
        <f>N22+O22</f>
        <v>2080</v>
      </c>
      <c r="Q22" s="11">
        <f>IF(H22=4,30,IF(H22=5,40,IF(H22=6,50,IF(H22=7,60,IF(H22=8,70,0)))))</f>
        <v>0</v>
      </c>
      <c r="R22" s="11">
        <f>IF(I22=3,15,0)</f>
        <v>15</v>
      </c>
      <c r="S22" s="11">
        <f>IF(J22=1,5,IF(J22=2,10,IF(J22=3,20,IF(J22&gt;3,20,0))))</f>
        <v>0</v>
      </c>
      <c r="T22" s="11">
        <f>IF(K22=1,10,IF(K22=2,20,IF(K22=3,30,IF(K22&gt;3,30,0))))</f>
        <v>0</v>
      </c>
      <c r="U22" s="11">
        <f>IF(L22&gt;=70,17,IF(L22&gt;=67,15,IF(L22&gt;=60,12,IF(L22&gt;=50,10,0))))</f>
        <v>0</v>
      </c>
      <c r="V22" s="11">
        <f>IF(M22=0,0,IF(M22&lt;=50,10,IF(M22&lt;=100,20)))</f>
        <v>20</v>
      </c>
      <c r="W22" s="16">
        <f>P22+Q22+R22+S22+T22+U22+V22</f>
        <v>2115</v>
      </c>
      <c r="X22" s="11">
        <v>14</v>
      </c>
    </row>
    <row r="23" spans="1:24" ht="39.75" customHeight="1">
      <c r="A23" s="48">
        <v>15</v>
      </c>
      <c r="B23" s="48" t="s">
        <v>95</v>
      </c>
      <c r="C23" s="11" t="s">
        <v>76</v>
      </c>
      <c r="D23" s="11" t="s">
        <v>96</v>
      </c>
      <c r="E23" s="17" t="s">
        <v>97</v>
      </c>
      <c r="F23" s="11">
        <v>80</v>
      </c>
      <c r="G23" s="11">
        <v>9</v>
      </c>
      <c r="H23" s="11"/>
      <c r="I23" s="11"/>
      <c r="J23" s="11"/>
      <c r="K23" s="11"/>
      <c r="L23" s="11"/>
      <c r="M23" s="11">
        <v>55</v>
      </c>
      <c r="N23" s="11">
        <f t="shared" si="9"/>
        <v>1360</v>
      </c>
      <c r="O23" s="11">
        <f>F23*G23</f>
        <v>720</v>
      </c>
      <c r="P23" s="11">
        <f t="shared" si="10"/>
        <v>2080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20</v>
      </c>
      <c r="W23" s="16">
        <f t="shared" si="17"/>
        <v>2100</v>
      </c>
      <c r="X23" s="11">
        <v>15</v>
      </c>
    </row>
    <row r="24" spans="1:24" ht="39.75" customHeight="1">
      <c r="A24" s="48">
        <v>16</v>
      </c>
      <c r="B24" s="11" t="s">
        <v>107</v>
      </c>
      <c r="C24" s="11" t="s">
        <v>108</v>
      </c>
      <c r="D24" s="11" t="s">
        <v>109</v>
      </c>
      <c r="E24" s="17" t="s">
        <v>110</v>
      </c>
      <c r="F24" s="11">
        <v>80</v>
      </c>
      <c r="G24" s="11">
        <v>9</v>
      </c>
      <c r="H24" s="11"/>
      <c r="I24" s="11"/>
      <c r="J24" s="11"/>
      <c r="K24" s="11"/>
      <c r="L24" s="11"/>
      <c r="M24" s="11">
        <v>55</v>
      </c>
      <c r="N24" s="11">
        <f t="shared" si="9"/>
        <v>1360</v>
      </c>
      <c r="O24" s="11">
        <f>F24*G24</f>
        <v>720</v>
      </c>
      <c r="P24" s="11">
        <f t="shared" si="10"/>
        <v>2080</v>
      </c>
      <c r="Q24" s="11">
        <f t="shared" si="11"/>
        <v>0</v>
      </c>
      <c r="R24" s="11">
        <f t="shared" si="12"/>
        <v>0</v>
      </c>
      <c r="S24" s="11">
        <f t="shared" si="13"/>
        <v>0</v>
      </c>
      <c r="T24" s="11">
        <f t="shared" si="14"/>
        <v>0</v>
      </c>
      <c r="U24" s="11">
        <f t="shared" si="15"/>
        <v>0</v>
      </c>
      <c r="V24" s="11">
        <f t="shared" si="16"/>
        <v>20</v>
      </c>
      <c r="W24" s="16">
        <f t="shared" si="17"/>
        <v>2100</v>
      </c>
      <c r="X24" s="11">
        <v>16</v>
      </c>
    </row>
    <row r="25" spans="1:24" ht="39.75" customHeight="1">
      <c r="A25" s="48">
        <v>17</v>
      </c>
      <c r="B25" s="11" t="s">
        <v>202</v>
      </c>
      <c r="C25" s="11" t="s">
        <v>65</v>
      </c>
      <c r="D25" s="11" t="s">
        <v>63</v>
      </c>
      <c r="E25" s="11" t="s">
        <v>203</v>
      </c>
      <c r="F25" s="11">
        <v>83</v>
      </c>
      <c r="G25" s="11">
        <v>7.48</v>
      </c>
      <c r="H25" s="11">
        <v>4</v>
      </c>
      <c r="I25" s="11"/>
      <c r="J25" s="11"/>
      <c r="K25" s="11"/>
      <c r="L25" s="11"/>
      <c r="M25" s="11">
        <v>63</v>
      </c>
      <c r="N25" s="11">
        <f t="shared" si="9"/>
        <v>1411</v>
      </c>
      <c r="O25" s="11">
        <v>621</v>
      </c>
      <c r="P25" s="11">
        <f t="shared" si="10"/>
        <v>2032</v>
      </c>
      <c r="Q25" s="11">
        <f t="shared" si="11"/>
        <v>30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20</v>
      </c>
      <c r="W25" s="16">
        <f t="shared" si="17"/>
        <v>2082</v>
      </c>
      <c r="X25" s="11">
        <v>17</v>
      </c>
    </row>
    <row r="26" spans="1:24" ht="39.75" customHeight="1">
      <c r="A26" s="48">
        <v>18</v>
      </c>
      <c r="B26" s="11" t="s">
        <v>119</v>
      </c>
      <c r="C26" s="11" t="s">
        <v>86</v>
      </c>
      <c r="D26" s="11" t="s">
        <v>120</v>
      </c>
      <c r="E26" s="17" t="s">
        <v>121</v>
      </c>
      <c r="F26" s="11">
        <v>69</v>
      </c>
      <c r="G26" s="11">
        <v>11.2</v>
      </c>
      <c r="H26" s="11"/>
      <c r="I26" s="11"/>
      <c r="J26" s="11"/>
      <c r="K26" s="11"/>
      <c r="L26" s="11"/>
      <c r="M26" s="11">
        <v>52</v>
      </c>
      <c r="N26" s="11">
        <f t="shared" si="9"/>
        <v>1173</v>
      </c>
      <c r="O26" s="11">
        <v>773</v>
      </c>
      <c r="P26" s="11">
        <f t="shared" si="10"/>
        <v>1946</v>
      </c>
      <c r="Q26" s="11">
        <f t="shared" si="11"/>
        <v>0</v>
      </c>
      <c r="R26" s="11">
        <f t="shared" si="12"/>
        <v>0</v>
      </c>
      <c r="S26" s="11">
        <f t="shared" si="13"/>
        <v>0</v>
      </c>
      <c r="T26" s="11">
        <f t="shared" si="14"/>
        <v>0</v>
      </c>
      <c r="U26" s="11">
        <f t="shared" si="15"/>
        <v>0</v>
      </c>
      <c r="V26" s="11">
        <f t="shared" si="16"/>
        <v>20</v>
      </c>
      <c r="W26" s="16">
        <f t="shared" si="17"/>
        <v>1966</v>
      </c>
      <c r="X26" s="11">
        <v>18</v>
      </c>
    </row>
    <row r="27" spans="1:24" ht="39.75" customHeight="1">
      <c r="A27" s="48">
        <v>19</v>
      </c>
      <c r="B27" s="11" t="s">
        <v>299</v>
      </c>
      <c r="C27" s="11" t="s">
        <v>76</v>
      </c>
      <c r="D27" s="11" t="s">
        <v>66</v>
      </c>
      <c r="E27" s="11" t="s">
        <v>300</v>
      </c>
      <c r="F27" s="11">
        <v>52</v>
      </c>
      <c r="G27" s="11">
        <v>17</v>
      </c>
      <c r="H27" s="11"/>
      <c r="I27" s="11">
        <v>3</v>
      </c>
      <c r="J27" s="11">
        <v>1</v>
      </c>
      <c r="K27" s="11"/>
      <c r="L27" s="11"/>
      <c r="M27" s="11">
        <v>41</v>
      </c>
      <c r="N27" s="11">
        <f t="shared" si="9"/>
        <v>884</v>
      </c>
      <c r="O27" s="11">
        <f>F27*G27</f>
        <v>884</v>
      </c>
      <c r="P27" s="11">
        <f t="shared" si="10"/>
        <v>1768</v>
      </c>
      <c r="Q27" s="11">
        <f t="shared" si="11"/>
        <v>0</v>
      </c>
      <c r="R27" s="11">
        <f t="shared" si="12"/>
        <v>15</v>
      </c>
      <c r="S27" s="11">
        <f t="shared" si="13"/>
        <v>5</v>
      </c>
      <c r="T27" s="11">
        <f t="shared" si="14"/>
        <v>0</v>
      </c>
      <c r="U27" s="11">
        <f t="shared" si="15"/>
        <v>0</v>
      </c>
      <c r="V27" s="11">
        <f t="shared" si="16"/>
        <v>10</v>
      </c>
      <c r="W27" s="16">
        <f t="shared" si="17"/>
        <v>1798</v>
      </c>
      <c r="X27" s="11">
        <v>19</v>
      </c>
    </row>
    <row r="28" spans="1:24" ht="39.75" customHeight="1">
      <c r="A28" s="11">
        <v>20</v>
      </c>
      <c r="B28" s="11" t="s">
        <v>237</v>
      </c>
      <c r="C28" s="11" t="s">
        <v>238</v>
      </c>
      <c r="D28" s="11" t="s">
        <v>80</v>
      </c>
      <c r="E28" s="11" t="s">
        <v>239</v>
      </c>
      <c r="F28" s="11">
        <v>94</v>
      </c>
      <c r="G28" s="11"/>
      <c r="H28" s="11"/>
      <c r="I28" s="11"/>
      <c r="J28" s="11"/>
      <c r="K28" s="11"/>
      <c r="L28" s="11"/>
      <c r="M28" s="11">
        <v>52</v>
      </c>
      <c r="N28" s="11">
        <f t="shared" si="9"/>
        <v>1598</v>
      </c>
      <c r="O28" s="11">
        <f>F28*G28</f>
        <v>0</v>
      </c>
      <c r="P28" s="11">
        <f t="shared" si="10"/>
        <v>1598</v>
      </c>
      <c r="Q28" s="11">
        <f t="shared" si="11"/>
        <v>0</v>
      </c>
      <c r="R28" s="11">
        <f t="shared" si="12"/>
        <v>0</v>
      </c>
      <c r="S28" s="11">
        <f t="shared" si="13"/>
        <v>0</v>
      </c>
      <c r="T28" s="11">
        <f t="shared" si="14"/>
        <v>0</v>
      </c>
      <c r="U28" s="11">
        <f t="shared" si="15"/>
        <v>0</v>
      </c>
      <c r="V28" s="11">
        <f t="shared" si="16"/>
        <v>20</v>
      </c>
      <c r="W28" s="16">
        <f t="shared" si="17"/>
        <v>1618</v>
      </c>
      <c r="X28" s="11">
        <v>20</v>
      </c>
    </row>
    <row r="29" spans="1:24" ht="39.75" customHeight="1">
      <c r="A29" s="11">
        <v>21</v>
      </c>
      <c r="B29" s="11" t="s">
        <v>127</v>
      </c>
      <c r="C29" s="11" t="s">
        <v>93</v>
      </c>
      <c r="D29" s="11" t="s">
        <v>102</v>
      </c>
      <c r="E29" s="11" t="s">
        <v>128</v>
      </c>
      <c r="F29" s="11">
        <v>48</v>
      </c>
      <c r="G29" s="11">
        <v>13.2</v>
      </c>
      <c r="H29" s="11">
        <v>4</v>
      </c>
      <c r="I29" s="11"/>
      <c r="J29" s="11">
        <v>2</v>
      </c>
      <c r="K29" s="11"/>
      <c r="L29" s="11"/>
      <c r="M29" s="11">
        <v>44</v>
      </c>
      <c r="N29" s="11">
        <f t="shared" si="9"/>
        <v>816</v>
      </c>
      <c r="O29" s="11">
        <v>634</v>
      </c>
      <c r="P29" s="11">
        <f t="shared" si="10"/>
        <v>1450</v>
      </c>
      <c r="Q29" s="11">
        <f t="shared" si="11"/>
        <v>30</v>
      </c>
      <c r="R29" s="11">
        <f t="shared" si="12"/>
        <v>0</v>
      </c>
      <c r="S29" s="11">
        <f t="shared" si="13"/>
        <v>10</v>
      </c>
      <c r="T29" s="11">
        <f t="shared" si="14"/>
        <v>0</v>
      </c>
      <c r="U29" s="11">
        <f t="shared" si="15"/>
        <v>0</v>
      </c>
      <c r="V29" s="11">
        <f t="shared" si="16"/>
        <v>10</v>
      </c>
      <c r="W29" s="16">
        <f t="shared" si="17"/>
        <v>1500</v>
      </c>
      <c r="X29" s="11">
        <v>21</v>
      </c>
    </row>
    <row r="30" spans="1:24" ht="39.75" customHeight="1">
      <c r="A30" s="11">
        <v>22</v>
      </c>
      <c r="B30" s="11" t="s">
        <v>329</v>
      </c>
      <c r="C30" s="11" t="s">
        <v>54</v>
      </c>
      <c r="D30" s="11" t="s">
        <v>109</v>
      </c>
      <c r="E30" s="11" t="s">
        <v>330</v>
      </c>
      <c r="F30" s="11">
        <v>70</v>
      </c>
      <c r="G30" s="11">
        <v>3</v>
      </c>
      <c r="H30" s="11"/>
      <c r="I30" s="11"/>
      <c r="J30" s="11"/>
      <c r="K30" s="11"/>
      <c r="L30" s="11"/>
      <c r="M30" s="11">
        <v>51</v>
      </c>
      <c r="N30" s="11">
        <f t="shared" si="9"/>
        <v>1190</v>
      </c>
      <c r="O30" s="11">
        <f>F30*G30</f>
        <v>210</v>
      </c>
      <c r="P30" s="11">
        <f t="shared" si="10"/>
        <v>1400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0</v>
      </c>
      <c r="U30" s="11">
        <f t="shared" si="15"/>
        <v>0</v>
      </c>
      <c r="V30" s="11">
        <f t="shared" si="16"/>
        <v>20</v>
      </c>
      <c r="W30" s="16">
        <f t="shared" si="17"/>
        <v>1420</v>
      </c>
      <c r="X30" s="11">
        <v>22</v>
      </c>
    </row>
    <row r="31" spans="1:24" ht="39.75" customHeight="1">
      <c r="A31" s="11">
        <v>23</v>
      </c>
      <c r="B31" s="11" t="s">
        <v>259</v>
      </c>
      <c r="C31" s="11" t="s">
        <v>54</v>
      </c>
      <c r="D31" s="11" t="s">
        <v>66</v>
      </c>
      <c r="E31" s="11" t="s">
        <v>260</v>
      </c>
      <c r="F31" s="11">
        <v>40</v>
      </c>
      <c r="G31" s="11">
        <v>12</v>
      </c>
      <c r="H31" s="11">
        <v>6</v>
      </c>
      <c r="I31" s="11">
        <v>3</v>
      </c>
      <c r="J31" s="11"/>
      <c r="K31" s="11">
        <v>3</v>
      </c>
      <c r="L31" s="11">
        <v>67</v>
      </c>
      <c r="M31" s="11">
        <v>59</v>
      </c>
      <c r="N31" s="11">
        <f t="shared" si="9"/>
        <v>680</v>
      </c>
      <c r="O31" s="11">
        <f>F31*G31</f>
        <v>480</v>
      </c>
      <c r="P31" s="11">
        <f t="shared" si="10"/>
        <v>1160</v>
      </c>
      <c r="Q31" s="11">
        <f t="shared" si="11"/>
        <v>50</v>
      </c>
      <c r="R31" s="11">
        <f t="shared" si="12"/>
        <v>15</v>
      </c>
      <c r="S31" s="11">
        <f t="shared" si="13"/>
        <v>0</v>
      </c>
      <c r="T31" s="11">
        <f t="shared" si="14"/>
        <v>30</v>
      </c>
      <c r="U31" s="11">
        <f t="shared" si="15"/>
        <v>15</v>
      </c>
      <c r="V31" s="11">
        <f t="shared" si="16"/>
        <v>20</v>
      </c>
      <c r="W31" s="16">
        <f t="shared" si="17"/>
        <v>1290</v>
      </c>
      <c r="X31" s="11">
        <v>23</v>
      </c>
    </row>
    <row r="32" spans="1:24" ht="39.75" customHeight="1">
      <c r="A32" s="11">
        <v>24</v>
      </c>
      <c r="B32" s="11" t="s">
        <v>147</v>
      </c>
      <c r="C32" s="11" t="s">
        <v>148</v>
      </c>
      <c r="D32" s="11" t="s">
        <v>149</v>
      </c>
      <c r="E32" s="11" t="s">
        <v>150</v>
      </c>
      <c r="F32" s="11">
        <v>39</v>
      </c>
      <c r="G32" s="11">
        <v>13.82</v>
      </c>
      <c r="H32" s="11">
        <v>4</v>
      </c>
      <c r="I32" s="11">
        <v>3</v>
      </c>
      <c r="J32" s="11">
        <v>3</v>
      </c>
      <c r="K32" s="11"/>
      <c r="L32" s="11"/>
      <c r="M32" s="11">
        <v>46</v>
      </c>
      <c r="N32" s="11">
        <f t="shared" si="9"/>
        <v>663</v>
      </c>
      <c r="O32" s="11">
        <f>F32*G32</f>
        <v>538.98</v>
      </c>
      <c r="P32" s="11">
        <f t="shared" si="10"/>
        <v>1201.98</v>
      </c>
      <c r="Q32" s="11">
        <f t="shared" si="11"/>
        <v>30</v>
      </c>
      <c r="R32" s="11">
        <f t="shared" si="12"/>
        <v>15</v>
      </c>
      <c r="S32" s="11">
        <f t="shared" si="13"/>
        <v>20</v>
      </c>
      <c r="T32" s="11">
        <f t="shared" si="14"/>
        <v>0</v>
      </c>
      <c r="U32" s="11">
        <f t="shared" si="15"/>
        <v>0</v>
      </c>
      <c r="V32" s="11">
        <f t="shared" si="16"/>
        <v>10</v>
      </c>
      <c r="W32" s="16">
        <v>1277</v>
      </c>
      <c r="X32" s="11">
        <v>24</v>
      </c>
    </row>
    <row r="33" spans="1:24" ht="39.75" customHeight="1">
      <c r="A33" s="11">
        <v>25</v>
      </c>
      <c r="B33" s="11" t="s">
        <v>233</v>
      </c>
      <c r="C33" s="11" t="s">
        <v>178</v>
      </c>
      <c r="D33" s="11" t="s">
        <v>59</v>
      </c>
      <c r="E33" s="11" t="s">
        <v>234</v>
      </c>
      <c r="F33" s="11">
        <v>48</v>
      </c>
      <c r="G33" s="11">
        <v>5.56</v>
      </c>
      <c r="H33" s="11">
        <v>4</v>
      </c>
      <c r="I33" s="11"/>
      <c r="J33" s="11">
        <v>1</v>
      </c>
      <c r="K33" s="11"/>
      <c r="L33" s="11"/>
      <c r="M33" s="11">
        <v>40</v>
      </c>
      <c r="N33" s="11">
        <f t="shared" si="9"/>
        <v>816</v>
      </c>
      <c r="O33" s="11">
        <v>267</v>
      </c>
      <c r="P33" s="11">
        <f t="shared" si="10"/>
        <v>1083</v>
      </c>
      <c r="Q33" s="11">
        <f t="shared" si="11"/>
        <v>30</v>
      </c>
      <c r="R33" s="11">
        <f t="shared" si="12"/>
        <v>0</v>
      </c>
      <c r="S33" s="11">
        <f t="shared" si="13"/>
        <v>5</v>
      </c>
      <c r="T33" s="11">
        <f t="shared" si="14"/>
        <v>0</v>
      </c>
      <c r="U33" s="11">
        <f t="shared" si="15"/>
        <v>0</v>
      </c>
      <c r="V33" s="11">
        <f t="shared" si="16"/>
        <v>10</v>
      </c>
      <c r="W33" s="16">
        <f t="shared" si="17"/>
        <v>1128</v>
      </c>
      <c r="X33" s="11">
        <v>25</v>
      </c>
    </row>
    <row r="34" spans="1:24" ht="39.75" customHeight="1">
      <c r="A34" s="11">
        <v>26</v>
      </c>
      <c r="B34" s="11" t="s">
        <v>292</v>
      </c>
      <c r="C34" s="11" t="s">
        <v>133</v>
      </c>
      <c r="D34" s="11" t="s">
        <v>181</v>
      </c>
      <c r="E34" s="11" t="s">
        <v>293</v>
      </c>
      <c r="F34" s="11">
        <v>47</v>
      </c>
      <c r="G34" s="11">
        <v>3</v>
      </c>
      <c r="H34" s="11"/>
      <c r="I34" s="11">
        <v>3</v>
      </c>
      <c r="J34" s="11">
        <v>3</v>
      </c>
      <c r="K34" s="11"/>
      <c r="L34" s="11"/>
      <c r="M34" s="11">
        <v>48</v>
      </c>
      <c r="N34" s="11">
        <f t="shared" si="9"/>
        <v>799</v>
      </c>
      <c r="O34" s="11">
        <f>F34*G34</f>
        <v>141</v>
      </c>
      <c r="P34" s="11">
        <f t="shared" si="10"/>
        <v>940</v>
      </c>
      <c r="Q34" s="11">
        <f t="shared" si="11"/>
        <v>0</v>
      </c>
      <c r="R34" s="11">
        <f t="shared" si="12"/>
        <v>15</v>
      </c>
      <c r="S34" s="11">
        <f t="shared" si="13"/>
        <v>20</v>
      </c>
      <c r="T34" s="11">
        <f t="shared" si="14"/>
        <v>0</v>
      </c>
      <c r="U34" s="11">
        <f t="shared" si="15"/>
        <v>0</v>
      </c>
      <c r="V34" s="11">
        <f t="shared" si="16"/>
        <v>10</v>
      </c>
      <c r="W34" s="16">
        <f t="shared" si="17"/>
        <v>985</v>
      </c>
      <c r="X34" s="11">
        <v>26</v>
      </c>
    </row>
    <row r="35" spans="1:24" ht="39.75" customHeight="1">
      <c r="A35" s="11">
        <v>27</v>
      </c>
      <c r="B35" s="11" t="s">
        <v>267</v>
      </c>
      <c r="C35" s="11" t="s">
        <v>89</v>
      </c>
      <c r="D35" s="11" t="s">
        <v>268</v>
      </c>
      <c r="E35" s="11" t="s">
        <v>269</v>
      </c>
      <c r="F35" s="11">
        <v>48</v>
      </c>
      <c r="G35" s="11">
        <v>2</v>
      </c>
      <c r="H35" s="11"/>
      <c r="I35" s="11"/>
      <c r="J35" s="11"/>
      <c r="K35" s="11">
        <v>2</v>
      </c>
      <c r="L35" s="11"/>
      <c r="M35" s="11">
        <v>48</v>
      </c>
      <c r="N35" s="11">
        <f t="shared" si="9"/>
        <v>816</v>
      </c>
      <c r="O35" s="11">
        <f>F35*G35</f>
        <v>96</v>
      </c>
      <c r="P35" s="11">
        <f t="shared" si="10"/>
        <v>912</v>
      </c>
      <c r="Q35" s="11">
        <f t="shared" si="11"/>
        <v>0</v>
      </c>
      <c r="R35" s="11">
        <f t="shared" si="12"/>
        <v>0</v>
      </c>
      <c r="S35" s="11">
        <f t="shared" si="13"/>
        <v>0</v>
      </c>
      <c r="T35" s="11">
        <f t="shared" si="14"/>
        <v>20</v>
      </c>
      <c r="U35" s="11">
        <f t="shared" si="15"/>
        <v>0</v>
      </c>
      <c r="V35" s="11">
        <f t="shared" si="16"/>
        <v>10</v>
      </c>
      <c r="W35" s="16">
        <f t="shared" si="17"/>
        <v>942</v>
      </c>
      <c r="X35" s="11">
        <v>27</v>
      </c>
    </row>
    <row r="36" spans="1:24" ht="39.75" customHeight="1">
      <c r="A36" s="11">
        <v>28</v>
      </c>
      <c r="B36" s="11" t="s">
        <v>229</v>
      </c>
      <c r="C36" s="11" t="s">
        <v>86</v>
      </c>
      <c r="D36" s="11" t="s">
        <v>109</v>
      </c>
      <c r="E36" s="11" t="s">
        <v>230</v>
      </c>
      <c r="F36" s="11">
        <v>30</v>
      </c>
      <c r="G36" s="11">
        <v>6</v>
      </c>
      <c r="H36" s="11">
        <v>4</v>
      </c>
      <c r="I36" s="11"/>
      <c r="J36" s="11">
        <v>1</v>
      </c>
      <c r="K36" s="11">
        <v>1</v>
      </c>
      <c r="L36" s="11"/>
      <c r="M36" s="11">
        <v>38</v>
      </c>
      <c r="N36" s="11">
        <f t="shared" si="9"/>
        <v>510</v>
      </c>
      <c r="O36" s="11">
        <f>F36*G36</f>
        <v>180</v>
      </c>
      <c r="P36" s="11">
        <f t="shared" si="10"/>
        <v>690</v>
      </c>
      <c r="Q36" s="11">
        <f t="shared" si="11"/>
        <v>30</v>
      </c>
      <c r="R36" s="11">
        <f t="shared" si="12"/>
        <v>0</v>
      </c>
      <c r="S36" s="11">
        <f t="shared" si="13"/>
        <v>5</v>
      </c>
      <c r="T36" s="11">
        <f t="shared" si="14"/>
        <v>10</v>
      </c>
      <c r="U36" s="11">
        <f>IF(L36&gt;=70,17,IF(L36&gt;=67,15,IF(L36&gt;=60,12,IF(L36&gt;=50,10,0))))</f>
        <v>0</v>
      </c>
      <c r="V36" s="11">
        <f>IF(M36=0,0,IF(M36&lt;=50,10,IF(M36&lt;=100,20)))</f>
        <v>10</v>
      </c>
      <c r="W36" s="16">
        <f>P36+Q36+R36+S36+T36+U36+V36</f>
        <v>745</v>
      </c>
      <c r="X36" s="11">
        <v>28</v>
      </c>
    </row>
    <row r="37" spans="1:24" ht="39.75" customHeight="1">
      <c r="A37" s="11">
        <v>29</v>
      </c>
      <c r="B37" s="11" t="s">
        <v>68</v>
      </c>
      <c r="C37" s="11" t="s">
        <v>69</v>
      </c>
      <c r="D37" s="11" t="s">
        <v>70</v>
      </c>
      <c r="E37" s="17" t="s">
        <v>71</v>
      </c>
      <c r="F37" s="11">
        <v>33</v>
      </c>
      <c r="G37" s="11">
        <v>4</v>
      </c>
      <c r="H37" s="11"/>
      <c r="I37" s="11">
        <v>3</v>
      </c>
      <c r="J37" s="11"/>
      <c r="K37" s="11"/>
      <c r="L37" s="11"/>
      <c r="M37" s="11">
        <v>36</v>
      </c>
      <c r="N37" s="11">
        <f t="shared" si="9"/>
        <v>561</v>
      </c>
      <c r="O37" s="11">
        <f>F37*G37</f>
        <v>132</v>
      </c>
      <c r="P37" s="11">
        <f t="shared" si="10"/>
        <v>693</v>
      </c>
      <c r="Q37" s="11">
        <f t="shared" si="11"/>
        <v>0</v>
      </c>
      <c r="R37" s="11">
        <f t="shared" si="12"/>
        <v>15</v>
      </c>
      <c r="S37" s="11">
        <f t="shared" si="13"/>
        <v>0</v>
      </c>
      <c r="T37" s="11">
        <f t="shared" si="14"/>
        <v>0</v>
      </c>
      <c r="U37" s="11">
        <f>IF(L37&gt;=70,17,IF(L37&gt;=67,15,IF(L37&gt;=60,12,IF(L37&gt;=50,10,0))))</f>
        <v>0</v>
      </c>
      <c r="V37" s="11">
        <f>IF(M37=0,0,IF(M37&lt;=50,10,IF(M37&lt;=100,20)))</f>
        <v>10</v>
      </c>
      <c r="W37" s="16">
        <v>718</v>
      </c>
      <c r="X37" s="11">
        <v>29</v>
      </c>
    </row>
    <row r="38" spans="1:24" ht="39.75" customHeight="1">
      <c r="A38" s="11">
        <v>30</v>
      </c>
      <c r="B38" s="11" t="s">
        <v>50</v>
      </c>
      <c r="C38" s="11" t="s">
        <v>51</v>
      </c>
      <c r="D38" s="11" t="s">
        <v>55</v>
      </c>
      <c r="E38" s="11" t="s">
        <v>483</v>
      </c>
      <c r="F38" s="11">
        <v>36</v>
      </c>
      <c r="G38" s="11"/>
      <c r="H38" s="11">
        <v>5</v>
      </c>
      <c r="I38" s="11"/>
      <c r="J38" s="11"/>
      <c r="K38" s="11"/>
      <c r="L38" s="11"/>
      <c r="M38" s="11">
        <v>50</v>
      </c>
      <c r="N38" s="11">
        <f t="shared" si="9"/>
        <v>612</v>
      </c>
      <c r="O38" s="11">
        <f>F38*G38</f>
        <v>0</v>
      </c>
      <c r="P38" s="11">
        <f t="shared" si="10"/>
        <v>612</v>
      </c>
      <c r="Q38" s="11">
        <f t="shared" si="11"/>
        <v>40</v>
      </c>
      <c r="R38" s="11">
        <f t="shared" si="12"/>
        <v>0</v>
      </c>
      <c r="S38" s="11">
        <f t="shared" si="13"/>
        <v>0</v>
      </c>
      <c r="T38" s="11">
        <f t="shared" si="14"/>
        <v>0</v>
      </c>
      <c r="U38" s="11">
        <f>IF(L38&gt;=70,17,IF(L38&gt;=67,15,IF(L38&gt;=60,12,IF(L38&gt;=50,10,0))))</f>
        <v>0</v>
      </c>
      <c r="V38" s="11">
        <f>IF(M38=0,0,IF(M38&lt;=50,10,IF(M38&lt;=100,20)))</f>
        <v>10</v>
      </c>
      <c r="W38" s="46">
        <f>P38+Q38+R38+S38+T38+U38+V38</f>
        <v>662</v>
      </c>
      <c r="X38" s="11">
        <v>30</v>
      </c>
    </row>
    <row r="39" spans="1:24" ht="39.75" customHeight="1">
      <c r="A39" s="11">
        <v>31</v>
      </c>
      <c r="B39" s="11" t="s">
        <v>61</v>
      </c>
      <c r="C39" s="11" t="s">
        <v>65</v>
      </c>
      <c r="D39" s="11" t="s">
        <v>66</v>
      </c>
      <c r="E39" s="17" t="s">
        <v>67</v>
      </c>
      <c r="F39" s="11">
        <v>20</v>
      </c>
      <c r="G39" s="11">
        <v>12</v>
      </c>
      <c r="H39" s="11">
        <v>4</v>
      </c>
      <c r="I39" s="11"/>
      <c r="J39" s="11"/>
      <c r="K39" s="11"/>
      <c r="L39" s="11"/>
      <c r="M39" s="11">
        <v>59</v>
      </c>
      <c r="N39" s="11">
        <v>340</v>
      </c>
      <c r="O39" s="11">
        <v>240</v>
      </c>
      <c r="P39" s="11">
        <v>580</v>
      </c>
      <c r="Q39" s="11">
        <v>30</v>
      </c>
      <c r="R39" s="11">
        <v>0</v>
      </c>
      <c r="S39" s="11">
        <v>0</v>
      </c>
      <c r="T39" s="11">
        <v>0</v>
      </c>
      <c r="U39" s="11">
        <v>0</v>
      </c>
      <c r="V39" s="11">
        <v>20</v>
      </c>
      <c r="W39" s="16">
        <v>630</v>
      </c>
      <c r="X39" s="11">
        <v>31</v>
      </c>
    </row>
    <row r="40" spans="1:24" ht="39.75" customHeight="1">
      <c r="A40" s="11">
        <v>32</v>
      </c>
      <c r="B40" s="11" t="s">
        <v>196</v>
      </c>
      <c r="C40" s="11" t="s">
        <v>197</v>
      </c>
      <c r="D40" s="11" t="s">
        <v>59</v>
      </c>
      <c r="E40" s="11" t="s">
        <v>198</v>
      </c>
      <c r="F40" s="11">
        <v>30</v>
      </c>
      <c r="G40" s="11">
        <v>2</v>
      </c>
      <c r="H40" s="11">
        <v>4</v>
      </c>
      <c r="I40" s="11"/>
      <c r="J40" s="11"/>
      <c r="K40" s="11"/>
      <c r="L40" s="11"/>
      <c r="M40" s="11">
        <v>44</v>
      </c>
      <c r="N40" s="11">
        <f aca="true" t="shared" si="18" ref="N40:N69">F40*17</f>
        <v>510</v>
      </c>
      <c r="O40" s="11">
        <f aca="true" t="shared" si="19" ref="O40:O69">F40*G40</f>
        <v>60</v>
      </c>
      <c r="P40" s="11">
        <f aca="true" t="shared" si="20" ref="P40:P69">N40+O40</f>
        <v>570</v>
      </c>
      <c r="Q40" s="11">
        <f aca="true" t="shared" si="21" ref="Q40:Q69">IF(H40=4,30,IF(H40=5,40,IF(H40=6,50,IF(H40=7,60,IF(H40=8,70,0)))))</f>
        <v>30</v>
      </c>
      <c r="R40" s="11">
        <f aca="true" t="shared" si="22" ref="R40:R69">IF(I40=3,15,0)</f>
        <v>0</v>
      </c>
      <c r="S40" s="11">
        <f aca="true" t="shared" si="23" ref="S40:S69">IF(J40=1,5,IF(J40=2,10,IF(J40=3,20,IF(J40&gt;3,20,0))))</f>
        <v>0</v>
      </c>
      <c r="T40" s="11">
        <f aca="true" t="shared" si="24" ref="T40:T69">IF(K40=1,10,IF(K40=2,20,IF(K40=3,30,IF(K40&gt;3,30,0))))</f>
        <v>0</v>
      </c>
      <c r="U40" s="11">
        <f aca="true" t="shared" si="25" ref="U40:U69">IF(L40&gt;=70,17,IF(L40&gt;=67,15,IF(L40&gt;=60,12,IF(L40&gt;=50,10,0))))</f>
        <v>0</v>
      </c>
      <c r="V40" s="11">
        <f aca="true" t="shared" si="26" ref="V40:V76">IF(M40=0,0,IF(M40&lt;=50,10,IF(M40&lt;=100,20)))</f>
        <v>10</v>
      </c>
      <c r="W40" s="16">
        <f aca="true" t="shared" si="27" ref="W40:W58">P40+Q40+R40+S40+T40+U40+V40</f>
        <v>610</v>
      </c>
      <c r="X40" s="11">
        <v>32</v>
      </c>
    </row>
    <row r="41" spans="1:24" ht="39.75" customHeight="1">
      <c r="A41" s="11">
        <v>33</v>
      </c>
      <c r="B41" s="11" t="s">
        <v>313</v>
      </c>
      <c r="C41" s="11" t="s">
        <v>314</v>
      </c>
      <c r="D41" s="11" t="s">
        <v>275</v>
      </c>
      <c r="E41" s="11" t="s">
        <v>315</v>
      </c>
      <c r="F41" s="11">
        <v>20</v>
      </c>
      <c r="G41" s="11">
        <v>10</v>
      </c>
      <c r="H41" s="11"/>
      <c r="I41" s="11"/>
      <c r="J41" s="11">
        <v>1</v>
      </c>
      <c r="K41" s="11">
        <v>1</v>
      </c>
      <c r="L41" s="11">
        <v>67</v>
      </c>
      <c r="M41" s="11">
        <v>39</v>
      </c>
      <c r="N41" s="11">
        <f t="shared" si="18"/>
        <v>340</v>
      </c>
      <c r="O41" s="11">
        <f t="shared" si="19"/>
        <v>200</v>
      </c>
      <c r="P41" s="11">
        <f t="shared" si="20"/>
        <v>540</v>
      </c>
      <c r="Q41" s="11">
        <f t="shared" si="21"/>
        <v>0</v>
      </c>
      <c r="R41" s="11">
        <f t="shared" si="22"/>
        <v>0</v>
      </c>
      <c r="S41" s="11">
        <f t="shared" si="23"/>
        <v>5</v>
      </c>
      <c r="T41" s="11">
        <f t="shared" si="24"/>
        <v>10</v>
      </c>
      <c r="U41" s="11">
        <f t="shared" si="25"/>
        <v>15</v>
      </c>
      <c r="V41" s="11">
        <f t="shared" si="26"/>
        <v>10</v>
      </c>
      <c r="W41" s="16">
        <f t="shared" si="27"/>
        <v>580</v>
      </c>
      <c r="X41" s="11">
        <v>33</v>
      </c>
    </row>
    <row r="42" spans="1:24" ht="39.75" customHeight="1">
      <c r="A42" s="11">
        <v>34</v>
      </c>
      <c r="B42" s="11" t="s">
        <v>294</v>
      </c>
      <c r="C42" s="11" t="s">
        <v>184</v>
      </c>
      <c r="D42" s="11" t="s">
        <v>63</v>
      </c>
      <c r="E42" s="11" t="s">
        <v>295</v>
      </c>
      <c r="F42" s="11">
        <v>20</v>
      </c>
      <c r="G42" s="11">
        <v>5</v>
      </c>
      <c r="H42" s="11">
        <v>6</v>
      </c>
      <c r="I42" s="11"/>
      <c r="J42" s="11">
        <v>1</v>
      </c>
      <c r="K42" s="11">
        <v>1</v>
      </c>
      <c r="L42" s="11"/>
      <c r="M42" s="11">
        <v>43</v>
      </c>
      <c r="N42" s="11">
        <f t="shared" si="18"/>
        <v>340</v>
      </c>
      <c r="O42" s="11">
        <f t="shared" si="19"/>
        <v>100</v>
      </c>
      <c r="P42" s="11">
        <f t="shared" si="20"/>
        <v>440</v>
      </c>
      <c r="Q42" s="11">
        <f t="shared" si="21"/>
        <v>50</v>
      </c>
      <c r="R42" s="11">
        <f t="shared" si="22"/>
        <v>0</v>
      </c>
      <c r="S42" s="11">
        <f t="shared" si="23"/>
        <v>5</v>
      </c>
      <c r="T42" s="11">
        <f t="shared" si="24"/>
        <v>10</v>
      </c>
      <c r="U42" s="11">
        <f t="shared" si="25"/>
        <v>0</v>
      </c>
      <c r="V42" s="11">
        <f t="shared" si="26"/>
        <v>10</v>
      </c>
      <c r="W42" s="16">
        <f t="shared" si="27"/>
        <v>515</v>
      </c>
      <c r="X42" s="11">
        <v>34</v>
      </c>
    </row>
    <row r="43" spans="1:24" ht="39.75" customHeight="1">
      <c r="A43" s="11">
        <v>35</v>
      </c>
      <c r="B43" s="11" t="s">
        <v>193</v>
      </c>
      <c r="C43" s="11" t="s">
        <v>194</v>
      </c>
      <c r="D43" s="11" t="s">
        <v>102</v>
      </c>
      <c r="E43" s="11" t="s">
        <v>195</v>
      </c>
      <c r="F43" s="11">
        <v>18</v>
      </c>
      <c r="G43" s="11">
        <v>8</v>
      </c>
      <c r="H43" s="11"/>
      <c r="I43" s="11"/>
      <c r="J43" s="11"/>
      <c r="K43" s="11"/>
      <c r="L43" s="11"/>
      <c r="M43" s="11">
        <v>32</v>
      </c>
      <c r="N43" s="11">
        <f t="shared" si="18"/>
        <v>306</v>
      </c>
      <c r="O43" s="11">
        <f t="shared" si="19"/>
        <v>144</v>
      </c>
      <c r="P43" s="11">
        <f t="shared" si="20"/>
        <v>450</v>
      </c>
      <c r="Q43" s="11">
        <f t="shared" si="21"/>
        <v>0</v>
      </c>
      <c r="R43" s="11">
        <f t="shared" si="22"/>
        <v>0</v>
      </c>
      <c r="S43" s="11">
        <f t="shared" si="23"/>
        <v>0</v>
      </c>
      <c r="T43" s="11">
        <f t="shared" si="24"/>
        <v>0</v>
      </c>
      <c r="U43" s="11">
        <f t="shared" si="25"/>
        <v>0</v>
      </c>
      <c r="V43" s="11">
        <f t="shared" si="26"/>
        <v>10</v>
      </c>
      <c r="W43" s="16">
        <f t="shared" si="27"/>
        <v>460</v>
      </c>
      <c r="X43" s="11">
        <v>35</v>
      </c>
    </row>
    <row r="44" spans="1:24" ht="39.75" customHeight="1">
      <c r="A44" s="11">
        <v>36</v>
      </c>
      <c r="B44" s="11" t="s">
        <v>249</v>
      </c>
      <c r="C44" s="11" t="s">
        <v>250</v>
      </c>
      <c r="D44" s="11" t="s">
        <v>251</v>
      </c>
      <c r="E44" s="11" t="s">
        <v>252</v>
      </c>
      <c r="F44" s="11">
        <v>20</v>
      </c>
      <c r="G44" s="11">
        <v>5</v>
      </c>
      <c r="H44" s="11"/>
      <c r="I44" s="11"/>
      <c r="J44" s="11"/>
      <c r="K44" s="11"/>
      <c r="L44" s="11"/>
      <c r="M44" s="11">
        <v>53</v>
      </c>
      <c r="N44" s="11">
        <f t="shared" si="18"/>
        <v>340</v>
      </c>
      <c r="O44" s="11">
        <f t="shared" si="19"/>
        <v>100</v>
      </c>
      <c r="P44" s="11">
        <f t="shared" si="20"/>
        <v>440</v>
      </c>
      <c r="Q44" s="11">
        <f t="shared" si="21"/>
        <v>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20</v>
      </c>
      <c r="W44" s="16">
        <f t="shared" si="27"/>
        <v>460</v>
      </c>
      <c r="X44" s="11">
        <v>36</v>
      </c>
    </row>
    <row r="45" spans="1:24" ht="39.75" customHeight="1">
      <c r="A45" s="11">
        <v>37</v>
      </c>
      <c r="B45" s="11" t="s">
        <v>165</v>
      </c>
      <c r="C45" s="11" t="s">
        <v>166</v>
      </c>
      <c r="D45" s="11" t="s">
        <v>66</v>
      </c>
      <c r="E45" s="11" t="s">
        <v>167</v>
      </c>
      <c r="F45" s="11">
        <v>21</v>
      </c>
      <c r="G45" s="11"/>
      <c r="H45" s="11">
        <v>4</v>
      </c>
      <c r="I45" s="11"/>
      <c r="J45" s="11">
        <v>4</v>
      </c>
      <c r="K45" s="11"/>
      <c r="L45" s="11"/>
      <c r="M45" s="11">
        <v>43</v>
      </c>
      <c r="N45" s="11">
        <f t="shared" si="18"/>
        <v>357</v>
      </c>
      <c r="O45" s="11">
        <f t="shared" si="19"/>
        <v>0</v>
      </c>
      <c r="P45" s="11">
        <f t="shared" si="20"/>
        <v>357</v>
      </c>
      <c r="Q45" s="11">
        <f t="shared" si="21"/>
        <v>30</v>
      </c>
      <c r="R45" s="11">
        <f t="shared" si="22"/>
        <v>0</v>
      </c>
      <c r="S45" s="11">
        <f t="shared" si="23"/>
        <v>20</v>
      </c>
      <c r="T45" s="11">
        <f t="shared" si="24"/>
        <v>0</v>
      </c>
      <c r="U45" s="11">
        <f t="shared" si="25"/>
        <v>0</v>
      </c>
      <c r="V45" s="11">
        <f t="shared" si="26"/>
        <v>10</v>
      </c>
      <c r="W45" s="16">
        <f t="shared" si="27"/>
        <v>417</v>
      </c>
      <c r="X45" s="11">
        <v>37</v>
      </c>
    </row>
    <row r="46" spans="1:24" ht="39.75" customHeight="1">
      <c r="A46" s="11">
        <v>38</v>
      </c>
      <c r="B46" s="11" t="s">
        <v>114</v>
      </c>
      <c r="C46" s="11" t="s">
        <v>115</v>
      </c>
      <c r="D46" s="11" t="s">
        <v>66</v>
      </c>
      <c r="E46" s="17" t="s">
        <v>116</v>
      </c>
      <c r="F46" s="11">
        <v>8</v>
      </c>
      <c r="G46" s="11">
        <v>4</v>
      </c>
      <c r="H46" s="11">
        <v>6</v>
      </c>
      <c r="I46" s="11"/>
      <c r="J46" s="11"/>
      <c r="K46" s="11">
        <v>2</v>
      </c>
      <c r="L46" s="11"/>
      <c r="M46" s="11">
        <v>50</v>
      </c>
      <c r="N46" s="11">
        <f t="shared" si="18"/>
        <v>136</v>
      </c>
      <c r="O46" s="11">
        <f t="shared" si="19"/>
        <v>32</v>
      </c>
      <c r="P46" s="11">
        <f t="shared" si="20"/>
        <v>168</v>
      </c>
      <c r="Q46" s="11">
        <f t="shared" si="21"/>
        <v>50</v>
      </c>
      <c r="R46" s="11">
        <f t="shared" si="22"/>
        <v>0</v>
      </c>
      <c r="S46" s="11">
        <f t="shared" si="23"/>
        <v>0</v>
      </c>
      <c r="T46" s="11">
        <f t="shared" si="24"/>
        <v>20</v>
      </c>
      <c r="U46" s="11">
        <f t="shared" si="25"/>
        <v>0</v>
      </c>
      <c r="V46" s="11">
        <f t="shared" si="26"/>
        <v>10</v>
      </c>
      <c r="W46" s="16">
        <f t="shared" si="27"/>
        <v>248</v>
      </c>
      <c r="X46" s="11">
        <v>38</v>
      </c>
    </row>
    <row r="47" spans="1:24" ht="39.75" customHeight="1">
      <c r="A47" s="11">
        <v>39</v>
      </c>
      <c r="B47" s="11" t="s">
        <v>307</v>
      </c>
      <c r="C47" s="11" t="s">
        <v>130</v>
      </c>
      <c r="D47" s="11" t="s">
        <v>102</v>
      </c>
      <c r="E47" s="11" t="s">
        <v>308</v>
      </c>
      <c r="F47" s="11">
        <v>9</v>
      </c>
      <c r="G47" s="11">
        <v>2</v>
      </c>
      <c r="H47" s="11"/>
      <c r="I47" s="11">
        <v>3</v>
      </c>
      <c r="J47" s="11">
        <v>3</v>
      </c>
      <c r="K47" s="11">
        <v>3</v>
      </c>
      <c r="L47" s="11"/>
      <c r="M47" s="11">
        <v>28</v>
      </c>
      <c r="N47" s="11">
        <f t="shared" si="18"/>
        <v>153</v>
      </c>
      <c r="O47" s="11">
        <f t="shared" si="19"/>
        <v>18</v>
      </c>
      <c r="P47" s="11">
        <f t="shared" si="20"/>
        <v>171</v>
      </c>
      <c r="Q47" s="11">
        <f t="shared" si="21"/>
        <v>0</v>
      </c>
      <c r="R47" s="11">
        <f t="shared" si="22"/>
        <v>15</v>
      </c>
      <c r="S47" s="11">
        <f t="shared" si="23"/>
        <v>20</v>
      </c>
      <c r="T47" s="11">
        <f t="shared" si="24"/>
        <v>30</v>
      </c>
      <c r="U47" s="11">
        <f t="shared" si="25"/>
        <v>0</v>
      </c>
      <c r="V47" s="11">
        <f t="shared" si="26"/>
        <v>10</v>
      </c>
      <c r="W47" s="16">
        <f t="shared" si="27"/>
        <v>246</v>
      </c>
      <c r="X47" s="11">
        <v>39</v>
      </c>
    </row>
    <row r="48" spans="1:24" ht="39.75" customHeight="1">
      <c r="A48" s="11">
        <v>40</v>
      </c>
      <c r="B48" s="11" t="s">
        <v>281</v>
      </c>
      <c r="C48" s="11" t="s">
        <v>157</v>
      </c>
      <c r="D48" s="11" t="s">
        <v>66</v>
      </c>
      <c r="E48" s="11" t="s">
        <v>282</v>
      </c>
      <c r="F48" s="11">
        <v>6</v>
      </c>
      <c r="G48" s="11">
        <v>12</v>
      </c>
      <c r="H48" s="11"/>
      <c r="I48" s="11">
        <v>3</v>
      </c>
      <c r="J48" s="11">
        <v>3</v>
      </c>
      <c r="K48" s="11"/>
      <c r="L48" s="11"/>
      <c r="M48" s="11">
        <v>53</v>
      </c>
      <c r="N48" s="11">
        <f t="shared" si="18"/>
        <v>102</v>
      </c>
      <c r="O48" s="11">
        <f t="shared" si="19"/>
        <v>72</v>
      </c>
      <c r="P48" s="11">
        <f t="shared" si="20"/>
        <v>174</v>
      </c>
      <c r="Q48" s="11">
        <f t="shared" si="21"/>
        <v>0</v>
      </c>
      <c r="R48" s="11">
        <f t="shared" si="22"/>
        <v>15</v>
      </c>
      <c r="S48" s="11">
        <f t="shared" si="23"/>
        <v>20</v>
      </c>
      <c r="T48" s="11">
        <f t="shared" si="24"/>
        <v>0</v>
      </c>
      <c r="U48" s="11">
        <f t="shared" si="25"/>
        <v>0</v>
      </c>
      <c r="V48" s="11">
        <f t="shared" si="26"/>
        <v>20</v>
      </c>
      <c r="W48" s="16">
        <f t="shared" si="27"/>
        <v>229</v>
      </c>
      <c r="X48" s="11">
        <v>40</v>
      </c>
    </row>
    <row r="49" spans="1:24" ht="39.75" customHeight="1">
      <c r="A49" s="11">
        <v>41</v>
      </c>
      <c r="B49" s="11" t="s">
        <v>319</v>
      </c>
      <c r="C49" s="11" t="s">
        <v>320</v>
      </c>
      <c r="D49" s="11" t="s">
        <v>66</v>
      </c>
      <c r="E49" s="11" t="s">
        <v>321</v>
      </c>
      <c r="F49" s="11">
        <v>9</v>
      </c>
      <c r="G49" s="11">
        <v>2</v>
      </c>
      <c r="H49" s="11"/>
      <c r="I49" s="11"/>
      <c r="J49" s="11"/>
      <c r="K49" s="11">
        <v>2</v>
      </c>
      <c r="L49" s="11"/>
      <c r="M49" s="11">
        <v>48</v>
      </c>
      <c r="N49" s="11">
        <f t="shared" si="18"/>
        <v>153</v>
      </c>
      <c r="O49" s="11">
        <f t="shared" si="19"/>
        <v>18</v>
      </c>
      <c r="P49" s="11">
        <f t="shared" si="20"/>
        <v>171</v>
      </c>
      <c r="Q49" s="11">
        <f t="shared" si="21"/>
        <v>0</v>
      </c>
      <c r="R49" s="11">
        <f t="shared" si="22"/>
        <v>0</v>
      </c>
      <c r="S49" s="11">
        <f t="shared" si="23"/>
        <v>0</v>
      </c>
      <c r="T49" s="11">
        <f t="shared" si="24"/>
        <v>20</v>
      </c>
      <c r="U49" s="11">
        <f t="shared" si="25"/>
        <v>0</v>
      </c>
      <c r="V49" s="11">
        <f t="shared" si="26"/>
        <v>10</v>
      </c>
      <c r="W49" s="16">
        <f t="shared" si="27"/>
        <v>201</v>
      </c>
      <c r="X49" s="11">
        <v>41</v>
      </c>
    </row>
    <row r="50" spans="1:24" ht="39.75" customHeight="1">
      <c r="A50" s="11">
        <v>42</v>
      </c>
      <c r="B50" s="11" t="s">
        <v>261</v>
      </c>
      <c r="C50" s="11" t="s">
        <v>262</v>
      </c>
      <c r="D50" s="11" t="s">
        <v>59</v>
      </c>
      <c r="E50" s="11" t="s">
        <v>263</v>
      </c>
      <c r="F50" s="11">
        <v>7</v>
      </c>
      <c r="G50" s="11"/>
      <c r="H50" s="11">
        <v>6</v>
      </c>
      <c r="I50" s="11"/>
      <c r="J50" s="11"/>
      <c r="K50" s="11"/>
      <c r="L50" s="11"/>
      <c r="M50" s="11">
        <v>46</v>
      </c>
      <c r="N50" s="11">
        <f t="shared" si="18"/>
        <v>119</v>
      </c>
      <c r="O50" s="11">
        <f t="shared" si="19"/>
        <v>0</v>
      </c>
      <c r="P50" s="11">
        <f t="shared" si="20"/>
        <v>119</v>
      </c>
      <c r="Q50" s="11">
        <f t="shared" si="21"/>
        <v>50</v>
      </c>
      <c r="R50" s="11">
        <f t="shared" si="22"/>
        <v>0</v>
      </c>
      <c r="S50" s="11">
        <f t="shared" si="23"/>
        <v>0</v>
      </c>
      <c r="T50" s="11">
        <f t="shared" si="24"/>
        <v>0</v>
      </c>
      <c r="U50" s="11">
        <f t="shared" si="25"/>
        <v>0</v>
      </c>
      <c r="V50" s="11">
        <f t="shared" si="26"/>
        <v>10</v>
      </c>
      <c r="W50" s="16">
        <f t="shared" si="27"/>
        <v>179</v>
      </c>
      <c r="X50" s="11">
        <v>42</v>
      </c>
    </row>
    <row r="51" spans="1:24" ht="39.75" customHeight="1">
      <c r="A51" s="11">
        <v>43</v>
      </c>
      <c r="B51" s="11" t="s">
        <v>129</v>
      </c>
      <c r="C51" s="11" t="s">
        <v>130</v>
      </c>
      <c r="D51" s="11" t="s">
        <v>99</v>
      </c>
      <c r="E51" s="11" t="s">
        <v>131</v>
      </c>
      <c r="F51" s="11">
        <v>5</v>
      </c>
      <c r="G51" s="11"/>
      <c r="H51" s="11">
        <v>4</v>
      </c>
      <c r="I51" s="11"/>
      <c r="J51" s="11">
        <v>4</v>
      </c>
      <c r="K51" s="11">
        <v>4</v>
      </c>
      <c r="L51" s="11"/>
      <c r="M51" s="11">
        <v>41</v>
      </c>
      <c r="N51" s="11">
        <f t="shared" si="18"/>
        <v>85</v>
      </c>
      <c r="O51" s="11">
        <f t="shared" si="19"/>
        <v>0</v>
      </c>
      <c r="P51" s="11">
        <f t="shared" si="20"/>
        <v>85</v>
      </c>
      <c r="Q51" s="11">
        <f t="shared" si="21"/>
        <v>30</v>
      </c>
      <c r="R51" s="11">
        <f t="shared" si="22"/>
        <v>0</v>
      </c>
      <c r="S51" s="11">
        <f t="shared" si="23"/>
        <v>20</v>
      </c>
      <c r="T51" s="11">
        <f t="shared" si="24"/>
        <v>30</v>
      </c>
      <c r="U51" s="11">
        <f t="shared" si="25"/>
        <v>0</v>
      </c>
      <c r="V51" s="11">
        <f t="shared" si="26"/>
        <v>10</v>
      </c>
      <c r="W51" s="16">
        <f t="shared" si="27"/>
        <v>175</v>
      </c>
      <c r="X51" s="11">
        <v>43</v>
      </c>
    </row>
    <row r="52" spans="1:24" ht="39.75" customHeight="1">
      <c r="A52" s="11">
        <v>44</v>
      </c>
      <c r="B52" s="11" t="s">
        <v>43</v>
      </c>
      <c r="C52" s="11" t="s">
        <v>44</v>
      </c>
      <c r="D52" s="11" t="s">
        <v>45</v>
      </c>
      <c r="E52" s="47">
        <v>385050670</v>
      </c>
      <c r="F52" s="11">
        <v>7</v>
      </c>
      <c r="G52" s="11"/>
      <c r="H52" s="11"/>
      <c r="I52" s="11"/>
      <c r="J52" s="11"/>
      <c r="K52" s="11"/>
      <c r="L52" s="11"/>
      <c r="M52" s="11">
        <v>40</v>
      </c>
      <c r="N52" s="11">
        <f t="shared" si="18"/>
        <v>119</v>
      </c>
      <c r="O52" s="11">
        <f t="shared" si="19"/>
        <v>0</v>
      </c>
      <c r="P52" s="11">
        <f t="shared" si="20"/>
        <v>119</v>
      </c>
      <c r="Q52" s="11">
        <f t="shared" si="21"/>
        <v>0</v>
      </c>
      <c r="R52" s="11">
        <f t="shared" si="22"/>
        <v>0</v>
      </c>
      <c r="S52" s="11">
        <f t="shared" si="23"/>
        <v>0</v>
      </c>
      <c r="T52" s="11">
        <f t="shared" si="24"/>
        <v>0</v>
      </c>
      <c r="U52" s="11">
        <f t="shared" si="25"/>
        <v>0</v>
      </c>
      <c r="V52" s="11">
        <f t="shared" si="26"/>
        <v>10</v>
      </c>
      <c r="W52" s="46">
        <f t="shared" si="27"/>
        <v>129</v>
      </c>
      <c r="X52" s="11">
        <v>44</v>
      </c>
    </row>
    <row r="53" spans="1:24" ht="39.75" customHeight="1">
      <c r="A53" s="11">
        <v>45</v>
      </c>
      <c r="B53" s="11" t="s">
        <v>223</v>
      </c>
      <c r="C53" s="11" t="s">
        <v>214</v>
      </c>
      <c r="D53" s="11" t="s">
        <v>55</v>
      </c>
      <c r="E53" s="11" t="s">
        <v>224</v>
      </c>
      <c r="F53" s="11">
        <v>4</v>
      </c>
      <c r="G53" s="11">
        <v>3</v>
      </c>
      <c r="H53" s="11"/>
      <c r="I53" s="11">
        <v>3</v>
      </c>
      <c r="J53" s="11">
        <v>3</v>
      </c>
      <c r="K53" s="11"/>
      <c r="L53" s="11"/>
      <c r="M53" s="11">
        <v>36</v>
      </c>
      <c r="N53" s="11">
        <f t="shared" si="18"/>
        <v>68</v>
      </c>
      <c r="O53" s="11">
        <f t="shared" si="19"/>
        <v>12</v>
      </c>
      <c r="P53" s="11">
        <f t="shared" si="20"/>
        <v>80</v>
      </c>
      <c r="Q53" s="11">
        <f t="shared" si="21"/>
        <v>0</v>
      </c>
      <c r="R53" s="11">
        <f t="shared" si="22"/>
        <v>15</v>
      </c>
      <c r="S53" s="11">
        <f t="shared" si="23"/>
        <v>20</v>
      </c>
      <c r="T53" s="11">
        <f t="shared" si="24"/>
        <v>0</v>
      </c>
      <c r="U53" s="11">
        <f t="shared" si="25"/>
        <v>0</v>
      </c>
      <c r="V53" s="11">
        <f t="shared" si="26"/>
        <v>10</v>
      </c>
      <c r="W53" s="16">
        <f t="shared" si="27"/>
        <v>125</v>
      </c>
      <c r="X53" s="11">
        <v>45</v>
      </c>
    </row>
    <row r="54" spans="1:24" ht="39.75" customHeight="1">
      <c r="A54" s="11">
        <v>46</v>
      </c>
      <c r="B54" s="11" t="s">
        <v>253</v>
      </c>
      <c r="C54" s="11" t="s">
        <v>256</v>
      </c>
      <c r="D54" s="11" t="s">
        <v>257</v>
      </c>
      <c r="E54" s="11" t="s">
        <v>258</v>
      </c>
      <c r="F54" s="11"/>
      <c r="G54" s="11"/>
      <c r="H54" s="11">
        <v>6</v>
      </c>
      <c r="I54" s="11"/>
      <c r="J54" s="11">
        <v>6</v>
      </c>
      <c r="K54" s="11"/>
      <c r="L54" s="11">
        <v>67</v>
      </c>
      <c r="M54" s="11">
        <v>34</v>
      </c>
      <c r="N54" s="11">
        <f t="shared" si="18"/>
        <v>0</v>
      </c>
      <c r="O54" s="11">
        <f t="shared" si="19"/>
        <v>0</v>
      </c>
      <c r="P54" s="11">
        <f t="shared" si="20"/>
        <v>0</v>
      </c>
      <c r="Q54" s="11">
        <f t="shared" si="21"/>
        <v>50</v>
      </c>
      <c r="R54" s="11">
        <f t="shared" si="22"/>
        <v>0</v>
      </c>
      <c r="S54" s="11">
        <f t="shared" si="23"/>
        <v>20</v>
      </c>
      <c r="T54" s="11">
        <f t="shared" si="24"/>
        <v>0</v>
      </c>
      <c r="U54" s="11">
        <f t="shared" si="25"/>
        <v>15</v>
      </c>
      <c r="V54" s="11">
        <f t="shared" si="26"/>
        <v>10</v>
      </c>
      <c r="W54" s="16">
        <f t="shared" si="27"/>
        <v>95</v>
      </c>
      <c r="X54" s="11">
        <v>46</v>
      </c>
    </row>
    <row r="55" spans="1:24" ht="39.75" customHeight="1">
      <c r="A55" s="11">
        <v>47</v>
      </c>
      <c r="B55" s="11" t="s">
        <v>138</v>
      </c>
      <c r="C55" s="11" t="s">
        <v>130</v>
      </c>
      <c r="D55" s="11" t="s">
        <v>139</v>
      </c>
      <c r="E55" s="11" t="s">
        <v>140</v>
      </c>
      <c r="F55" s="11"/>
      <c r="G55" s="11"/>
      <c r="H55" s="11">
        <v>5</v>
      </c>
      <c r="I55" s="11"/>
      <c r="J55" s="11">
        <v>3</v>
      </c>
      <c r="K55" s="11"/>
      <c r="L55" s="11"/>
      <c r="M55" s="11">
        <v>45</v>
      </c>
      <c r="N55" s="11">
        <f t="shared" si="18"/>
        <v>0</v>
      </c>
      <c r="O55" s="11">
        <f t="shared" si="19"/>
        <v>0</v>
      </c>
      <c r="P55" s="11">
        <f t="shared" si="20"/>
        <v>0</v>
      </c>
      <c r="Q55" s="11">
        <f t="shared" si="21"/>
        <v>40</v>
      </c>
      <c r="R55" s="11">
        <f t="shared" si="22"/>
        <v>0</v>
      </c>
      <c r="S55" s="11">
        <f t="shared" si="23"/>
        <v>20</v>
      </c>
      <c r="T55" s="11">
        <f t="shared" si="24"/>
        <v>0</v>
      </c>
      <c r="U55" s="11">
        <f t="shared" si="25"/>
        <v>0</v>
      </c>
      <c r="V55" s="11">
        <f t="shared" si="26"/>
        <v>10</v>
      </c>
      <c r="W55" s="16">
        <f t="shared" si="27"/>
        <v>70</v>
      </c>
      <c r="X55" s="11">
        <v>47</v>
      </c>
    </row>
    <row r="56" spans="1:24" ht="39.75" customHeight="1">
      <c r="A56" s="11">
        <v>48</v>
      </c>
      <c r="B56" s="11" t="s">
        <v>253</v>
      </c>
      <c r="C56" s="11" t="s">
        <v>157</v>
      </c>
      <c r="D56" s="11" t="s">
        <v>254</v>
      </c>
      <c r="E56" s="11" t="s">
        <v>255</v>
      </c>
      <c r="F56" s="11"/>
      <c r="G56" s="11"/>
      <c r="H56" s="11">
        <v>6</v>
      </c>
      <c r="I56" s="11"/>
      <c r="J56" s="11"/>
      <c r="K56" s="11"/>
      <c r="L56" s="11"/>
      <c r="M56" s="11">
        <v>58</v>
      </c>
      <c r="N56" s="11">
        <f t="shared" si="18"/>
        <v>0</v>
      </c>
      <c r="O56" s="11">
        <f t="shared" si="19"/>
        <v>0</v>
      </c>
      <c r="P56" s="11">
        <f t="shared" si="20"/>
        <v>0</v>
      </c>
      <c r="Q56" s="11">
        <f t="shared" si="21"/>
        <v>50</v>
      </c>
      <c r="R56" s="11">
        <f t="shared" si="22"/>
        <v>0</v>
      </c>
      <c r="S56" s="11">
        <f t="shared" si="23"/>
        <v>0</v>
      </c>
      <c r="T56" s="11">
        <f t="shared" si="24"/>
        <v>0</v>
      </c>
      <c r="U56" s="11">
        <f t="shared" si="25"/>
        <v>0</v>
      </c>
      <c r="V56" s="11">
        <f t="shared" si="26"/>
        <v>20</v>
      </c>
      <c r="W56" s="16">
        <f t="shared" si="27"/>
        <v>70</v>
      </c>
      <c r="X56" s="11">
        <v>48</v>
      </c>
    </row>
    <row r="57" spans="1:24" ht="39.75" customHeight="1">
      <c r="A57" s="11">
        <v>49</v>
      </c>
      <c r="B57" s="11" t="s">
        <v>304</v>
      </c>
      <c r="C57" s="11" t="s">
        <v>305</v>
      </c>
      <c r="D57" s="11" t="s">
        <v>275</v>
      </c>
      <c r="E57" s="11" t="s">
        <v>306</v>
      </c>
      <c r="F57" s="11"/>
      <c r="G57" s="11"/>
      <c r="H57" s="11">
        <v>4</v>
      </c>
      <c r="I57" s="11">
        <v>3</v>
      </c>
      <c r="J57" s="11">
        <v>2</v>
      </c>
      <c r="K57" s="11"/>
      <c r="L57" s="11"/>
      <c r="M57" s="11">
        <v>38</v>
      </c>
      <c r="N57" s="11">
        <f t="shared" si="18"/>
        <v>0</v>
      </c>
      <c r="O57" s="11">
        <f t="shared" si="19"/>
        <v>0</v>
      </c>
      <c r="P57" s="11">
        <f t="shared" si="20"/>
        <v>0</v>
      </c>
      <c r="Q57" s="11">
        <f t="shared" si="21"/>
        <v>30</v>
      </c>
      <c r="R57" s="11">
        <f t="shared" si="22"/>
        <v>15</v>
      </c>
      <c r="S57" s="11">
        <f t="shared" si="23"/>
        <v>10</v>
      </c>
      <c r="T57" s="11">
        <f t="shared" si="24"/>
        <v>0</v>
      </c>
      <c r="U57" s="11">
        <f t="shared" si="25"/>
        <v>0</v>
      </c>
      <c r="V57" s="11">
        <f t="shared" si="26"/>
        <v>10</v>
      </c>
      <c r="W57" s="16">
        <f t="shared" si="27"/>
        <v>65</v>
      </c>
      <c r="X57" s="11">
        <v>49</v>
      </c>
    </row>
    <row r="58" spans="1:24" ht="39.75" customHeight="1">
      <c r="A58" s="11">
        <v>50</v>
      </c>
      <c r="B58" s="9" t="s">
        <v>114</v>
      </c>
      <c r="C58" s="9" t="s">
        <v>117</v>
      </c>
      <c r="D58" s="9" t="s">
        <v>66</v>
      </c>
      <c r="E58" s="10" t="s">
        <v>118</v>
      </c>
      <c r="F58" s="9"/>
      <c r="G58" s="9"/>
      <c r="H58" s="9">
        <v>6</v>
      </c>
      <c r="I58" s="9"/>
      <c r="J58" s="9"/>
      <c r="K58" s="9"/>
      <c r="L58" s="9"/>
      <c r="M58" s="9">
        <v>49</v>
      </c>
      <c r="N58" s="9">
        <f t="shared" si="18"/>
        <v>0</v>
      </c>
      <c r="O58" s="9">
        <f t="shared" si="19"/>
        <v>0</v>
      </c>
      <c r="P58" s="9">
        <f t="shared" si="20"/>
        <v>0</v>
      </c>
      <c r="Q58" s="9">
        <f t="shared" si="21"/>
        <v>50</v>
      </c>
      <c r="R58" s="9">
        <f t="shared" si="22"/>
        <v>0</v>
      </c>
      <c r="S58" s="9">
        <f t="shared" si="23"/>
        <v>0</v>
      </c>
      <c r="T58" s="9">
        <f t="shared" si="24"/>
        <v>0</v>
      </c>
      <c r="U58" s="9">
        <f t="shared" si="25"/>
        <v>0</v>
      </c>
      <c r="V58" s="9">
        <f t="shared" si="26"/>
        <v>10</v>
      </c>
      <c r="W58" s="13">
        <f t="shared" si="27"/>
        <v>60</v>
      </c>
      <c r="X58" s="11">
        <v>50</v>
      </c>
    </row>
    <row r="59" spans="1:24" ht="39.75" customHeight="1">
      <c r="A59" s="11">
        <v>51</v>
      </c>
      <c r="B59" s="9" t="s">
        <v>78</v>
      </c>
      <c r="C59" s="9" t="s">
        <v>79</v>
      </c>
      <c r="D59" s="9" t="s">
        <v>80</v>
      </c>
      <c r="E59" s="10" t="s">
        <v>81</v>
      </c>
      <c r="F59" s="9"/>
      <c r="G59" s="9"/>
      <c r="H59" s="9">
        <v>4</v>
      </c>
      <c r="I59" s="9"/>
      <c r="J59" s="9"/>
      <c r="K59" s="9"/>
      <c r="L59" s="9"/>
      <c r="M59" s="9">
        <v>52</v>
      </c>
      <c r="N59" s="9">
        <f t="shared" si="18"/>
        <v>0</v>
      </c>
      <c r="O59" s="9">
        <f t="shared" si="19"/>
        <v>0</v>
      </c>
      <c r="P59" s="9">
        <f t="shared" si="20"/>
        <v>0</v>
      </c>
      <c r="Q59" s="9">
        <f t="shared" si="21"/>
        <v>30</v>
      </c>
      <c r="R59" s="9">
        <f t="shared" si="22"/>
        <v>0</v>
      </c>
      <c r="S59" s="9">
        <f t="shared" si="23"/>
        <v>0</v>
      </c>
      <c r="T59" s="9">
        <f t="shared" si="24"/>
        <v>0</v>
      </c>
      <c r="U59" s="9">
        <f t="shared" si="25"/>
        <v>0</v>
      </c>
      <c r="V59" s="9">
        <f t="shared" si="26"/>
        <v>20</v>
      </c>
      <c r="W59" s="13">
        <v>50</v>
      </c>
      <c r="X59" s="11">
        <v>51</v>
      </c>
    </row>
    <row r="60" spans="1:24" ht="39.75" customHeight="1">
      <c r="A60" s="11">
        <v>52</v>
      </c>
      <c r="B60" s="9" t="s">
        <v>132</v>
      </c>
      <c r="C60" s="9" t="s">
        <v>133</v>
      </c>
      <c r="D60" s="9" t="s">
        <v>59</v>
      </c>
      <c r="E60" s="9" t="s">
        <v>134</v>
      </c>
      <c r="F60" s="9"/>
      <c r="G60" s="9"/>
      <c r="H60" s="9">
        <v>5</v>
      </c>
      <c r="I60" s="9"/>
      <c r="J60" s="9"/>
      <c r="K60" s="9"/>
      <c r="L60" s="9"/>
      <c r="M60" s="9">
        <v>30</v>
      </c>
      <c r="N60" s="9">
        <f t="shared" si="18"/>
        <v>0</v>
      </c>
      <c r="O60" s="9">
        <f t="shared" si="19"/>
        <v>0</v>
      </c>
      <c r="P60" s="9">
        <f t="shared" si="20"/>
        <v>0</v>
      </c>
      <c r="Q60" s="9">
        <f t="shared" si="21"/>
        <v>40</v>
      </c>
      <c r="R60" s="9">
        <f t="shared" si="22"/>
        <v>0</v>
      </c>
      <c r="S60" s="9">
        <f t="shared" si="23"/>
        <v>0</v>
      </c>
      <c r="T60" s="9">
        <f t="shared" si="24"/>
        <v>0</v>
      </c>
      <c r="U60" s="9">
        <f t="shared" si="25"/>
        <v>0</v>
      </c>
      <c r="V60" s="9">
        <f t="shared" si="26"/>
        <v>10</v>
      </c>
      <c r="W60" s="13">
        <f>P60+Q60+R60+S60+T60+U60+V60</f>
        <v>50</v>
      </c>
      <c r="X60" s="11">
        <v>52</v>
      </c>
    </row>
    <row r="61" spans="1:24" ht="39.75" customHeight="1">
      <c r="A61" s="11">
        <v>53</v>
      </c>
      <c r="B61" s="9" t="s">
        <v>221</v>
      </c>
      <c r="C61" s="9" t="s">
        <v>157</v>
      </c>
      <c r="D61" s="9" t="s">
        <v>173</v>
      </c>
      <c r="E61" s="9" t="s">
        <v>222</v>
      </c>
      <c r="F61" s="9"/>
      <c r="G61" s="9"/>
      <c r="H61" s="9">
        <v>5</v>
      </c>
      <c r="I61" s="9"/>
      <c r="J61" s="9"/>
      <c r="K61" s="9"/>
      <c r="L61" s="9"/>
      <c r="M61" s="9">
        <v>49</v>
      </c>
      <c r="N61" s="9">
        <f t="shared" si="18"/>
        <v>0</v>
      </c>
      <c r="O61" s="9">
        <f t="shared" si="19"/>
        <v>0</v>
      </c>
      <c r="P61" s="9">
        <f t="shared" si="20"/>
        <v>0</v>
      </c>
      <c r="Q61" s="9">
        <f t="shared" si="21"/>
        <v>40</v>
      </c>
      <c r="R61" s="9">
        <f t="shared" si="22"/>
        <v>0</v>
      </c>
      <c r="S61" s="9">
        <f t="shared" si="23"/>
        <v>0</v>
      </c>
      <c r="T61" s="9">
        <f t="shared" si="24"/>
        <v>0</v>
      </c>
      <c r="U61" s="9">
        <f t="shared" si="25"/>
        <v>0</v>
      </c>
      <c r="V61" s="9">
        <f t="shared" si="26"/>
        <v>10</v>
      </c>
      <c r="W61" s="13">
        <f>P61+Q61+R61+S61+T61+U61+V61</f>
        <v>50</v>
      </c>
      <c r="X61" s="11">
        <v>53</v>
      </c>
    </row>
    <row r="62" spans="1:24" ht="39.75" customHeight="1">
      <c r="A62" s="11">
        <v>54</v>
      </c>
      <c r="B62" s="9" t="s">
        <v>309</v>
      </c>
      <c r="C62" s="9" t="s">
        <v>58</v>
      </c>
      <c r="D62" s="9" t="s">
        <v>66</v>
      </c>
      <c r="E62" s="9" t="s">
        <v>310</v>
      </c>
      <c r="F62" s="9"/>
      <c r="G62" s="9"/>
      <c r="H62" s="9">
        <v>4</v>
      </c>
      <c r="I62" s="9"/>
      <c r="J62" s="9">
        <v>2</v>
      </c>
      <c r="K62" s="9"/>
      <c r="L62" s="9"/>
      <c r="M62" s="9">
        <v>44</v>
      </c>
      <c r="N62" s="9">
        <f t="shared" si="18"/>
        <v>0</v>
      </c>
      <c r="O62" s="9">
        <f t="shared" si="19"/>
        <v>0</v>
      </c>
      <c r="P62" s="9">
        <f t="shared" si="20"/>
        <v>0</v>
      </c>
      <c r="Q62" s="9">
        <f t="shared" si="21"/>
        <v>30</v>
      </c>
      <c r="R62" s="9">
        <f t="shared" si="22"/>
        <v>0</v>
      </c>
      <c r="S62" s="9">
        <f t="shared" si="23"/>
        <v>10</v>
      </c>
      <c r="T62" s="9">
        <f t="shared" si="24"/>
        <v>0</v>
      </c>
      <c r="U62" s="9">
        <f t="shared" si="25"/>
        <v>0</v>
      </c>
      <c r="V62" s="9">
        <f t="shared" si="26"/>
        <v>10</v>
      </c>
      <c r="W62" s="13">
        <f>P62+Q62+R62+S62+T62+U62+V62</f>
        <v>50</v>
      </c>
      <c r="X62" s="11">
        <v>54</v>
      </c>
    </row>
    <row r="63" spans="1:24" ht="39.75" customHeight="1">
      <c r="A63" s="11">
        <v>55</v>
      </c>
      <c r="B63" s="10" t="s">
        <v>46</v>
      </c>
      <c r="C63" s="9" t="s">
        <v>47</v>
      </c>
      <c r="D63" s="10" t="s">
        <v>48</v>
      </c>
      <c r="E63" s="10" t="s">
        <v>49</v>
      </c>
      <c r="F63" s="9"/>
      <c r="G63" s="9"/>
      <c r="H63" s="9"/>
      <c r="I63" s="9">
        <v>3</v>
      </c>
      <c r="J63" s="9">
        <v>3</v>
      </c>
      <c r="K63" s="9"/>
      <c r="L63" s="9"/>
      <c r="M63" s="9">
        <v>36</v>
      </c>
      <c r="N63" s="9">
        <f t="shared" si="18"/>
        <v>0</v>
      </c>
      <c r="O63" s="9">
        <f t="shared" si="19"/>
        <v>0</v>
      </c>
      <c r="P63" s="9">
        <f t="shared" si="20"/>
        <v>0</v>
      </c>
      <c r="Q63" s="9">
        <f t="shared" si="21"/>
        <v>0</v>
      </c>
      <c r="R63" s="9">
        <f t="shared" si="22"/>
        <v>15</v>
      </c>
      <c r="S63" s="9">
        <f t="shared" si="23"/>
        <v>20</v>
      </c>
      <c r="T63" s="9">
        <f t="shared" si="24"/>
        <v>0</v>
      </c>
      <c r="U63" s="9">
        <f t="shared" si="25"/>
        <v>0</v>
      </c>
      <c r="V63" s="9">
        <f t="shared" si="26"/>
        <v>10</v>
      </c>
      <c r="W63" s="12">
        <v>45</v>
      </c>
      <c r="X63" s="11">
        <v>55</v>
      </c>
    </row>
    <row r="64" spans="1:24" ht="39.75" customHeight="1">
      <c r="A64" s="11">
        <v>56</v>
      </c>
      <c r="B64" s="9" t="s">
        <v>277</v>
      </c>
      <c r="C64" s="9" t="s">
        <v>115</v>
      </c>
      <c r="D64" s="9" t="s">
        <v>59</v>
      </c>
      <c r="E64" s="9" t="s">
        <v>278</v>
      </c>
      <c r="F64" s="9"/>
      <c r="G64" s="9"/>
      <c r="H64" s="9"/>
      <c r="I64" s="9">
        <v>3</v>
      </c>
      <c r="J64" s="9">
        <v>3</v>
      </c>
      <c r="K64" s="9"/>
      <c r="L64" s="9"/>
      <c r="M64" s="9">
        <v>34</v>
      </c>
      <c r="N64" s="9">
        <f t="shared" si="18"/>
        <v>0</v>
      </c>
      <c r="O64" s="9">
        <f t="shared" si="19"/>
        <v>0</v>
      </c>
      <c r="P64" s="9">
        <f t="shared" si="20"/>
        <v>0</v>
      </c>
      <c r="Q64" s="9">
        <f t="shared" si="21"/>
        <v>0</v>
      </c>
      <c r="R64" s="9">
        <f t="shared" si="22"/>
        <v>15</v>
      </c>
      <c r="S64" s="9">
        <f t="shared" si="23"/>
        <v>20</v>
      </c>
      <c r="T64" s="9">
        <f t="shared" si="24"/>
        <v>0</v>
      </c>
      <c r="U64" s="9">
        <f t="shared" si="25"/>
        <v>0</v>
      </c>
      <c r="V64" s="9">
        <f t="shared" si="26"/>
        <v>10</v>
      </c>
      <c r="W64" s="13">
        <f>P64+Q64+R64+S64+T64+U64+V64</f>
        <v>45</v>
      </c>
      <c r="X64" s="11">
        <v>56</v>
      </c>
    </row>
    <row r="65" spans="1:24" ht="39.75" customHeight="1">
      <c r="A65" s="11">
        <v>57</v>
      </c>
      <c r="B65" s="9" t="s">
        <v>50</v>
      </c>
      <c r="C65" s="9" t="s">
        <v>54</v>
      </c>
      <c r="D65" s="9" t="s">
        <v>52</v>
      </c>
      <c r="E65" s="10" t="s">
        <v>56</v>
      </c>
      <c r="F65" s="9"/>
      <c r="G65" s="9"/>
      <c r="H65" s="9"/>
      <c r="I65" s="9"/>
      <c r="J65" s="9">
        <v>2</v>
      </c>
      <c r="K65" s="9">
        <v>2</v>
      </c>
      <c r="L65" s="9"/>
      <c r="M65" s="9">
        <v>38</v>
      </c>
      <c r="N65" s="9">
        <f t="shared" si="18"/>
        <v>0</v>
      </c>
      <c r="O65" s="9">
        <f t="shared" si="19"/>
        <v>0</v>
      </c>
      <c r="P65" s="9">
        <f t="shared" si="20"/>
        <v>0</v>
      </c>
      <c r="Q65" s="9">
        <f t="shared" si="21"/>
        <v>0</v>
      </c>
      <c r="R65" s="9">
        <f t="shared" si="22"/>
        <v>0</v>
      </c>
      <c r="S65" s="9">
        <f t="shared" si="23"/>
        <v>10</v>
      </c>
      <c r="T65" s="9">
        <f t="shared" si="24"/>
        <v>20</v>
      </c>
      <c r="U65" s="9">
        <f t="shared" si="25"/>
        <v>0</v>
      </c>
      <c r="V65" s="9">
        <f t="shared" si="26"/>
        <v>10</v>
      </c>
      <c r="W65" s="12">
        <v>40</v>
      </c>
      <c r="X65" s="11">
        <v>57</v>
      </c>
    </row>
    <row r="66" spans="1:24" ht="39.75" customHeight="1">
      <c r="A66" s="11">
        <v>58</v>
      </c>
      <c r="B66" s="9" t="s">
        <v>141</v>
      </c>
      <c r="C66" s="9" t="s">
        <v>125</v>
      </c>
      <c r="D66" s="9" t="s">
        <v>142</v>
      </c>
      <c r="E66" s="9" t="s">
        <v>143</v>
      </c>
      <c r="F66" s="9"/>
      <c r="G66" s="9"/>
      <c r="H66" s="9">
        <v>4</v>
      </c>
      <c r="I66" s="9"/>
      <c r="J66" s="9"/>
      <c r="K66" s="9"/>
      <c r="L66" s="9"/>
      <c r="M66" s="9">
        <v>35</v>
      </c>
      <c r="N66" s="9">
        <f t="shared" si="18"/>
        <v>0</v>
      </c>
      <c r="O66" s="9">
        <f t="shared" si="19"/>
        <v>0</v>
      </c>
      <c r="P66" s="9">
        <f t="shared" si="20"/>
        <v>0</v>
      </c>
      <c r="Q66" s="9">
        <f t="shared" si="21"/>
        <v>30</v>
      </c>
      <c r="R66" s="9">
        <f t="shared" si="22"/>
        <v>0</v>
      </c>
      <c r="S66" s="9">
        <f t="shared" si="23"/>
        <v>0</v>
      </c>
      <c r="T66" s="9">
        <f t="shared" si="24"/>
        <v>0</v>
      </c>
      <c r="U66" s="9">
        <f t="shared" si="25"/>
        <v>0</v>
      </c>
      <c r="V66" s="9">
        <f t="shared" si="26"/>
        <v>10</v>
      </c>
      <c r="W66" s="13">
        <f>P66+Q66+R66+S66+T66+U66+V66</f>
        <v>40</v>
      </c>
      <c r="X66" s="11">
        <v>58</v>
      </c>
    </row>
    <row r="67" spans="1:24" ht="39.75" customHeight="1">
      <c r="A67" s="11">
        <v>59</v>
      </c>
      <c r="B67" s="9" t="s">
        <v>270</v>
      </c>
      <c r="C67" s="9" t="s">
        <v>271</v>
      </c>
      <c r="D67" s="9" t="s">
        <v>63</v>
      </c>
      <c r="E67" s="9" t="s">
        <v>272</v>
      </c>
      <c r="F67" s="9"/>
      <c r="G67" s="9"/>
      <c r="H67" s="9">
        <v>4</v>
      </c>
      <c r="I67" s="9"/>
      <c r="J67" s="9"/>
      <c r="K67" s="9"/>
      <c r="L67" s="9"/>
      <c r="M67" s="9">
        <v>20</v>
      </c>
      <c r="N67" s="9">
        <f t="shared" si="18"/>
        <v>0</v>
      </c>
      <c r="O67" s="9">
        <f t="shared" si="19"/>
        <v>0</v>
      </c>
      <c r="P67" s="9">
        <f t="shared" si="20"/>
        <v>0</v>
      </c>
      <c r="Q67" s="9">
        <f t="shared" si="21"/>
        <v>30</v>
      </c>
      <c r="R67" s="9">
        <f t="shared" si="22"/>
        <v>0</v>
      </c>
      <c r="S67" s="9">
        <f t="shared" si="23"/>
        <v>0</v>
      </c>
      <c r="T67" s="9">
        <f t="shared" si="24"/>
        <v>0</v>
      </c>
      <c r="U67" s="9">
        <f t="shared" si="25"/>
        <v>0</v>
      </c>
      <c r="V67" s="9">
        <f t="shared" si="26"/>
        <v>10</v>
      </c>
      <c r="W67" s="13">
        <f>P67+Q67+R67+S67+T67+U67+V67</f>
        <v>40</v>
      </c>
      <c r="X67" s="11">
        <v>59</v>
      </c>
    </row>
    <row r="68" spans="1:24" ht="39.75" customHeight="1">
      <c r="A68" s="11">
        <v>60</v>
      </c>
      <c r="B68" s="9" t="s">
        <v>327</v>
      </c>
      <c r="C68" s="9" t="s">
        <v>262</v>
      </c>
      <c r="D68" s="9" t="s">
        <v>70</v>
      </c>
      <c r="E68" s="9" t="s">
        <v>328</v>
      </c>
      <c r="F68" s="9"/>
      <c r="G68" s="9"/>
      <c r="H68" s="9"/>
      <c r="I68" s="9"/>
      <c r="J68" s="9">
        <v>2</v>
      </c>
      <c r="K68" s="9">
        <v>2</v>
      </c>
      <c r="L68" s="9"/>
      <c r="M68" s="9">
        <v>44</v>
      </c>
      <c r="N68" s="9">
        <f t="shared" si="18"/>
        <v>0</v>
      </c>
      <c r="O68" s="9">
        <f t="shared" si="19"/>
        <v>0</v>
      </c>
      <c r="P68" s="9">
        <f t="shared" si="20"/>
        <v>0</v>
      </c>
      <c r="Q68" s="9">
        <f t="shared" si="21"/>
        <v>0</v>
      </c>
      <c r="R68" s="9">
        <f t="shared" si="22"/>
        <v>0</v>
      </c>
      <c r="S68" s="9">
        <f t="shared" si="23"/>
        <v>10</v>
      </c>
      <c r="T68" s="9">
        <f t="shared" si="24"/>
        <v>20</v>
      </c>
      <c r="U68" s="9">
        <f t="shared" si="25"/>
        <v>0</v>
      </c>
      <c r="V68" s="9">
        <f t="shared" si="26"/>
        <v>10</v>
      </c>
      <c r="W68" s="13">
        <f>P68+Q68+R68+S68+T68+U68+V68</f>
        <v>40</v>
      </c>
      <c r="X68" s="11">
        <v>60</v>
      </c>
    </row>
    <row r="69" spans="1:24" ht="39.75" customHeight="1">
      <c r="A69" s="11">
        <v>61</v>
      </c>
      <c r="B69" s="9" t="s">
        <v>85</v>
      </c>
      <c r="C69" s="9" t="s">
        <v>86</v>
      </c>
      <c r="D69" s="9" t="s">
        <v>59</v>
      </c>
      <c r="E69" s="10" t="s">
        <v>87</v>
      </c>
      <c r="F69" s="9"/>
      <c r="G69" s="9"/>
      <c r="H69" s="9"/>
      <c r="I69" s="9"/>
      <c r="J69" s="9"/>
      <c r="K69" s="9"/>
      <c r="L69" s="9">
        <v>80</v>
      </c>
      <c r="M69" s="9">
        <v>57</v>
      </c>
      <c r="N69" s="9">
        <f t="shared" si="18"/>
        <v>0</v>
      </c>
      <c r="O69" s="9">
        <f t="shared" si="19"/>
        <v>0</v>
      </c>
      <c r="P69" s="9">
        <f t="shared" si="20"/>
        <v>0</v>
      </c>
      <c r="Q69" s="9">
        <f t="shared" si="21"/>
        <v>0</v>
      </c>
      <c r="R69" s="9">
        <f t="shared" si="22"/>
        <v>0</v>
      </c>
      <c r="S69" s="9">
        <f t="shared" si="23"/>
        <v>0</v>
      </c>
      <c r="T69" s="9">
        <f t="shared" si="24"/>
        <v>0</v>
      </c>
      <c r="U69" s="9">
        <f t="shared" si="25"/>
        <v>17</v>
      </c>
      <c r="V69" s="9">
        <f t="shared" si="26"/>
        <v>20</v>
      </c>
      <c r="W69" s="13">
        <f>P69+Q69+R69+S69+T69+U69+V69</f>
        <v>37</v>
      </c>
      <c r="X69" s="11">
        <v>61</v>
      </c>
    </row>
    <row r="70" spans="1:24" ht="39.75" customHeight="1">
      <c r="A70" s="11">
        <v>62</v>
      </c>
      <c r="B70" s="9" t="s">
        <v>92</v>
      </c>
      <c r="C70" s="9" t="s">
        <v>93</v>
      </c>
      <c r="D70" s="9" t="s">
        <v>59</v>
      </c>
      <c r="E70" s="10" t="s">
        <v>94</v>
      </c>
      <c r="F70" s="9"/>
      <c r="G70" s="9"/>
      <c r="H70" s="9"/>
      <c r="I70" s="9"/>
      <c r="J70" s="9"/>
      <c r="K70" s="9"/>
      <c r="L70" s="9">
        <v>67</v>
      </c>
      <c r="M70" s="9">
        <v>52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15</v>
      </c>
      <c r="V70" s="9">
        <f t="shared" si="26"/>
        <v>20</v>
      </c>
      <c r="W70" s="13">
        <v>35</v>
      </c>
      <c r="X70" s="11">
        <v>62</v>
      </c>
    </row>
    <row r="71" spans="1:24" ht="39.75" customHeight="1">
      <c r="A71" s="11">
        <v>63</v>
      </c>
      <c r="B71" s="9" t="s">
        <v>216</v>
      </c>
      <c r="C71" s="9" t="s">
        <v>76</v>
      </c>
      <c r="D71" s="9" t="s">
        <v>181</v>
      </c>
      <c r="E71" s="9" t="s">
        <v>217</v>
      </c>
      <c r="F71" s="9"/>
      <c r="G71" s="9"/>
      <c r="H71" s="9"/>
      <c r="I71" s="9">
        <v>3</v>
      </c>
      <c r="J71" s="9"/>
      <c r="K71" s="9"/>
      <c r="L71" s="9"/>
      <c r="M71" s="9">
        <v>60</v>
      </c>
      <c r="N71" s="9">
        <f aca="true" t="shared" si="28" ref="N71:N76">F71*17</f>
        <v>0</v>
      </c>
      <c r="O71" s="9">
        <f aca="true" t="shared" si="29" ref="O71:O76">F71*G71</f>
        <v>0</v>
      </c>
      <c r="P71" s="9">
        <f aca="true" t="shared" si="30" ref="P71:P76">N71+O71</f>
        <v>0</v>
      </c>
      <c r="Q71" s="9">
        <f aca="true" t="shared" si="31" ref="Q71:Q76">IF(H71=4,30,IF(H71=5,40,IF(H71=6,50,IF(H71=7,60,IF(H71=8,70,0)))))</f>
        <v>0</v>
      </c>
      <c r="R71" s="9">
        <f aca="true" t="shared" si="32" ref="R71:R76">IF(I71=3,15,0)</f>
        <v>15</v>
      </c>
      <c r="S71" s="9">
        <f aca="true" t="shared" si="33" ref="S71:S76">IF(J71=1,5,IF(J71=2,10,IF(J71=3,20,IF(J71&gt;3,20,0))))</f>
        <v>0</v>
      </c>
      <c r="T71" s="9">
        <f aca="true" t="shared" si="34" ref="T71:T76">IF(K71=1,10,IF(K71=2,20,IF(K71=3,30,IF(K71&gt;3,30,0))))</f>
        <v>0</v>
      </c>
      <c r="U71" s="9">
        <f aca="true" t="shared" si="35" ref="U71:U76">IF(L71&gt;=70,17,IF(L71&gt;=67,15,IF(L71&gt;=60,12,IF(L71&gt;=50,10,0))))</f>
        <v>0</v>
      </c>
      <c r="V71" s="9">
        <f t="shared" si="26"/>
        <v>20</v>
      </c>
      <c r="W71" s="13">
        <f aca="true" t="shared" si="36" ref="W71:W76">P71+Q71+R71+S71+T71+U71+V71</f>
        <v>35</v>
      </c>
      <c r="X71" s="11">
        <v>63</v>
      </c>
    </row>
    <row r="72" spans="1:24" ht="39.75" customHeight="1">
      <c r="A72" s="11">
        <v>64</v>
      </c>
      <c r="B72" s="9" t="s">
        <v>285</v>
      </c>
      <c r="C72" s="9" t="s">
        <v>286</v>
      </c>
      <c r="D72" s="9" t="s">
        <v>102</v>
      </c>
      <c r="E72" s="9" t="s">
        <v>287</v>
      </c>
      <c r="F72" s="9"/>
      <c r="G72" s="9"/>
      <c r="H72" s="9"/>
      <c r="I72" s="9"/>
      <c r="J72" s="9">
        <v>2</v>
      </c>
      <c r="K72" s="9"/>
      <c r="L72" s="9">
        <v>67</v>
      </c>
      <c r="M72" s="9">
        <v>47</v>
      </c>
      <c r="N72" s="9">
        <f t="shared" si="28"/>
        <v>0</v>
      </c>
      <c r="O72" s="9">
        <f t="shared" si="29"/>
        <v>0</v>
      </c>
      <c r="P72" s="9">
        <f t="shared" si="30"/>
        <v>0</v>
      </c>
      <c r="Q72" s="9">
        <f t="shared" si="31"/>
        <v>0</v>
      </c>
      <c r="R72" s="9">
        <f t="shared" si="32"/>
        <v>0</v>
      </c>
      <c r="S72" s="9">
        <f t="shared" si="33"/>
        <v>10</v>
      </c>
      <c r="T72" s="9">
        <f t="shared" si="34"/>
        <v>0</v>
      </c>
      <c r="U72" s="9">
        <f t="shared" si="35"/>
        <v>15</v>
      </c>
      <c r="V72" s="9">
        <f t="shared" si="26"/>
        <v>10</v>
      </c>
      <c r="W72" s="13">
        <f t="shared" si="36"/>
        <v>35</v>
      </c>
      <c r="X72" s="11">
        <v>64</v>
      </c>
    </row>
    <row r="73" spans="1:24" ht="39.75" customHeight="1">
      <c r="A73" s="11">
        <v>65</v>
      </c>
      <c r="B73" s="9" t="s">
        <v>162</v>
      </c>
      <c r="C73" s="9" t="s">
        <v>163</v>
      </c>
      <c r="D73" s="9" t="s">
        <v>90</v>
      </c>
      <c r="E73" s="9" t="s">
        <v>164</v>
      </c>
      <c r="F73" s="9"/>
      <c r="G73" s="9"/>
      <c r="H73" s="9"/>
      <c r="I73" s="9">
        <v>3</v>
      </c>
      <c r="J73" s="9"/>
      <c r="K73" s="9"/>
      <c r="L73" s="9"/>
      <c r="M73" s="9">
        <v>50</v>
      </c>
      <c r="N73" s="9">
        <f t="shared" si="28"/>
        <v>0</v>
      </c>
      <c r="O73" s="9">
        <f t="shared" si="29"/>
        <v>0</v>
      </c>
      <c r="P73" s="9">
        <f t="shared" si="30"/>
        <v>0</v>
      </c>
      <c r="Q73" s="9">
        <f t="shared" si="31"/>
        <v>0</v>
      </c>
      <c r="R73" s="9">
        <f t="shared" si="32"/>
        <v>15</v>
      </c>
      <c r="S73" s="9">
        <f t="shared" si="33"/>
        <v>0</v>
      </c>
      <c r="T73" s="9">
        <f t="shared" si="34"/>
        <v>0</v>
      </c>
      <c r="U73" s="9">
        <f t="shared" si="35"/>
        <v>0</v>
      </c>
      <c r="V73" s="9">
        <f t="shared" si="26"/>
        <v>10</v>
      </c>
      <c r="W73" s="13">
        <f t="shared" si="36"/>
        <v>25</v>
      </c>
      <c r="X73" s="11">
        <v>65</v>
      </c>
    </row>
    <row r="74" spans="1:24" ht="39.75" customHeight="1">
      <c r="A74" s="11">
        <v>66</v>
      </c>
      <c r="B74" s="9" t="s">
        <v>199</v>
      </c>
      <c r="C74" s="9" t="s">
        <v>200</v>
      </c>
      <c r="D74" s="9" t="s">
        <v>181</v>
      </c>
      <c r="E74" s="9" t="s">
        <v>201</v>
      </c>
      <c r="F74" s="9"/>
      <c r="G74" s="9"/>
      <c r="H74" s="9"/>
      <c r="I74" s="9">
        <v>3</v>
      </c>
      <c r="J74" s="9"/>
      <c r="K74" s="9"/>
      <c r="L74" s="9"/>
      <c r="M74" s="9">
        <v>34</v>
      </c>
      <c r="N74" s="9">
        <f t="shared" si="28"/>
        <v>0</v>
      </c>
      <c r="O74" s="9">
        <f t="shared" si="29"/>
        <v>0</v>
      </c>
      <c r="P74" s="9">
        <f t="shared" si="30"/>
        <v>0</v>
      </c>
      <c r="Q74" s="9">
        <f t="shared" si="31"/>
        <v>0</v>
      </c>
      <c r="R74" s="9">
        <f t="shared" si="32"/>
        <v>15</v>
      </c>
      <c r="S74" s="9">
        <f t="shared" si="33"/>
        <v>0</v>
      </c>
      <c r="T74" s="9">
        <f t="shared" si="34"/>
        <v>0</v>
      </c>
      <c r="U74" s="9">
        <f t="shared" si="35"/>
        <v>0</v>
      </c>
      <c r="V74" s="9">
        <f t="shared" si="26"/>
        <v>10</v>
      </c>
      <c r="W74" s="13">
        <f t="shared" si="36"/>
        <v>25</v>
      </c>
      <c r="X74" s="11">
        <v>66</v>
      </c>
    </row>
    <row r="75" spans="1:24" ht="39.75" customHeight="1">
      <c r="A75" s="11">
        <v>67</v>
      </c>
      <c r="B75" s="9" t="s">
        <v>213</v>
      </c>
      <c r="C75" s="9" t="s">
        <v>214</v>
      </c>
      <c r="D75" s="9" t="s">
        <v>66</v>
      </c>
      <c r="E75" s="9" t="s">
        <v>215</v>
      </c>
      <c r="F75" s="9"/>
      <c r="G75" s="9"/>
      <c r="H75" s="9"/>
      <c r="I75" s="9">
        <v>3</v>
      </c>
      <c r="J75" s="9"/>
      <c r="K75" s="9"/>
      <c r="L75" s="9"/>
      <c r="M75" s="9">
        <v>49</v>
      </c>
      <c r="N75" s="9">
        <f t="shared" si="28"/>
        <v>0</v>
      </c>
      <c r="O75" s="9">
        <f t="shared" si="29"/>
        <v>0</v>
      </c>
      <c r="P75" s="9">
        <f t="shared" si="30"/>
        <v>0</v>
      </c>
      <c r="Q75" s="9">
        <f t="shared" si="31"/>
        <v>0</v>
      </c>
      <c r="R75" s="9">
        <f t="shared" si="32"/>
        <v>15</v>
      </c>
      <c r="S75" s="9">
        <f t="shared" si="33"/>
        <v>0</v>
      </c>
      <c r="T75" s="9">
        <f t="shared" si="34"/>
        <v>0</v>
      </c>
      <c r="U75" s="9">
        <f t="shared" si="35"/>
        <v>0</v>
      </c>
      <c r="V75" s="9">
        <f t="shared" si="26"/>
        <v>10</v>
      </c>
      <c r="W75" s="13">
        <f t="shared" si="36"/>
        <v>25</v>
      </c>
      <c r="X75" s="11">
        <v>67</v>
      </c>
    </row>
    <row r="76" spans="1:24" ht="39.75" customHeight="1">
      <c r="A76" s="11">
        <v>68</v>
      </c>
      <c r="B76" s="9" t="s">
        <v>279</v>
      </c>
      <c r="C76" s="9" t="s">
        <v>219</v>
      </c>
      <c r="D76" s="9" t="s">
        <v>52</v>
      </c>
      <c r="E76" s="9" t="s">
        <v>280</v>
      </c>
      <c r="F76" s="9"/>
      <c r="G76" s="9"/>
      <c r="H76" s="9"/>
      <c r="I76" s="9">
        <v>3</v>
      </c>
      <c r="J76" s="9"/>
      <c r="K76" s="9"/>
      <c r="L76" s="9"/>
      <c r="M76" s="9">
        <v>37</v>
      </c>
      <c r="N76" s="9">
        <f t="shared" si="28"/>
        <v>0</v>
      </c>
      <c r="O76" s="9">
        <f t="shared" si="29"/>
        <v>0</v>
      </c>
      <c r="P76" s="9">
        <f t="shared" si="30"/>
        <v>0</v>
      </c>
      <c r="Q76" s="9">
        <f t="shared" si="31"/>
        <v>0</v>
      </c>
      <c r="R76" s="9">
        <f t="shared" si="32"/>
        <v>15</v>
      </c>
      <c r="S76" s="9">
        <f t="shared" si="33"/>
        <v>0</v>
      </c>
      <c r="T76" s="9">
        <f t="shared" si="34"/>
        <v>0</v>
      </c>
      <c r="U76" s="9">
        <f t="shared" si="35"/>
        <v>0</v>
      </c>
      <c r="V76" s="9">
        <f t="shared" si="26"/>
        <v>10</v>
      </c>
      <c r="W76" s="13">
        <f t="shared" si="36"/>
        <v>25</v>
      </c>
      <c r="X76" s="11">
        <v>68</v>
      </c>
    </row>
    <row r="77" spans="1:24" ht="39.75" customHeight="1">
      <c r="A77" s="11">
        <v>69</v>
      </c>
      <c r="B77" s="9" t="s">
        <v>61</v>
      </c>
      <c r="C77" s="9" t="s">
        <v>62</v>
      </c>
      <c r="D77" s="9" t="s">
        <v>63</v>
      </c>
      <c r="E77" s="10" t="s">
        <v>64</v>
      </c>
      <c r="F77" s="9"/>
      <c r="G77" s="9"/>
      <c r="H77" s="9"/>
      <c r="I77" s="9"/>
      <c r="J77" s="9">
        <v>2</v>
      </c>
      <c r="K77" s="9"/>
      <c r="L77" s="9"/>
      <c r="M77" s="9">
        <v>42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10</v>
      </c>
      <c r="T77" s="9">
        <v>0</v>
      </c>
      <c r="U77" s="9">
        <v>0</v>
      </c>
      <c r="V77" s="9">
        <v>10</v>
      </c>
      <c r="W77" s="13">
        <v>20</v>
      </c>
      <c r="X77" s="11">
        <v>69</v>
      </c>
    </row>
    <row r="78" spans="1:24" ht="39.75" customHeight="1">
      <c r="A78" s="11">
        <v>70</v>
      </c>
      <c r="B78" s="9" t="s">
        <v>88</v>
      </c>
      <c r="C78" s="9" t="s">
        <v>89</v>
      </c>
      <c r="D78" s="9" t="s">
        <v>90</v>
      </c>
      <c r="E78" s="10" t="s">
        <v>91</v>
      </c>
      <c r="F78" s="9"/>
      <c r="G78" s="9"/>
      <c r="H78" s="9"/>
      <c r="I78" s="9"/>
      <c r="J78" s="9">
        <v>2</v>
      </c>
      <c r="K78" s="9"/>
      <c r="L78" s="9"/>
      <c r="M78" s="9">
        <v>40</v>
      </c>
      <c r="N78" s="9">
        <f>F78*17</f>
        <v>0</v>
      </c>
      <c r="O78" s="9">
        <f>F78*G78</f>
        <v>0</v>
      </c>
      <c r="P78" s="9">
        <f>N78+O78</f>
        <v>0</v>
      </c>
      <c r="Q78" s="9">
        <f>IF(H78=4,30,IF(H78=5,40,IF(H78=6,50,IF(H78=7,60,IF(H78=8,70,0)))))</f>
        <v>0</v>
      </c>
      <c r="R78" s="9">
        <f>IF(I78=3,15,0)</f>
        <v>0</v>
      </c>
      <c r="S78" s="9">
        <f>IF(J78=1,5,IF(J78=2,10,IF(J78=3,20,IF(J78&gt;3,20,0))))</f>
        <v>10</v>
      </c>
      <c r="T78" s="9">
        <f>IF(K78=1,10,IF(K78=2,20,IF(K78=3,30,IF(K78&gt;3,30,0))))</f>
        <v>0</v>
      </c>
      <c r="U78" s="9">
        <f>IF(L78&gt;=70,17,IF(L78&gt;=67,15,IF(L78&gt;=60,12,IF(L78&gt;=50,10,0))))</f>
        <v>0</v>
      </c>
      <c r="V78" s="9">
        <f aca="true" t="shared" si="37" ref="V78:V96">IF(M78=0,0,IF(M78&lt;=50,10,IF(M78&lt;=100,20)))</f>
        <v>10</v>
      </c>
      <c r="W78" s="13">
        <f aca="true" t="shared" si="38" ref="W78:W95">P78+Q78+R78+S78+T78+U78+V78</f>
        <v>20</v>
      </c>
      <c r="X78" s="11">
        <v>70</v>
      </c>
    </row>
    <row r="79" spans="1:24" ht="39.75" customHeight="1">
      <c r="A79" s="11">
        <v>71</v>
      </c>
      <c r="B79" s="9" t="s">
        <v>98</v>
      </c>
      <c r="C79" s="9" t="s">
        <v>89</v>
      </c>
      <c r="D79" s="9" t="s">
        <v>99</v>
      </c>
      <c r="E79" s="10" t="s">
        <v>100</v>
      </c>
      <c r="F79" s="9"/>
      <c r="G79" s="9"/>
      <c r="H79" s="9"/>
      <c r="I79" s="9"/>
      <c r="J79" s="9">
        <v>2</v>
      </c>
      <c r="K79" s="9"/>
      <c r="L79" s="9"/>
      <c r="M79" s="9">
        <v>48</v>
      </c>
      <c r="N79" s="9">
        <f>F79*17</f>
        <v>0</v>
      </c>
      <c r="O79" s="9">
        <f>F79*G79</f>
        <v>0</v>
      </c>
      <c r="P79" s="9">
        <f>N79+O79</f>
        <v>0</v>
      </c>
      <c r="Q79" s="9">
        <f>IF(H79=4,30,IF(H79=5,40,IF(H79=6,50,IF(H79=7,60,IF(H79=8,70,0)))))</f>
        <v>0</v>
      </c>
      <c r="R79" s="9">
        <f>IF(I79=3,15,0)</f>
        <v>0</v>
      </c>
      <c r="S79" s="9">
        <f>IF(J79=1,5,IF(J79=2,10,IF(J79=3,20,IF(J79&gt;3,20,0))))</f>
        <v>10</v>
      </c>
      <c r="T79" s="9">
        <f>IF(K79=1,10,IF(K79=2,20,IF(K79=3,30,IF(K79&gt;3,30,0))))</f>
        <v>0</v>
      </c>
      <c r="U79" s="9">
        <f>IF(L79&gt;=70,17,IF(L79&gt;=67,15,IF(L79&gt;=60,12,IF(L79&gt;=50,10,0))))</f>
        <v>0</v>
      </c>
      <c r="V79" s="9">
        <f t="shared" si="37"/>
        <v>10</v>
      </c>
      <c r="W79" s="13">
        <f t="shared" si="38"/>
        <v>20</v>
      </c>
      <c r="X79" s="11">
        <v>71</v>
      </c>
    </row>
    <row r="80" spans="1:24" ht="39.75" customHeight="1">
      <c r="A80" s="11">
        <v>72</v>
      </c>
      <c r="B80" s="9" t="s">
        <v>101</v>
      </c>
      <c r="C80" s="9" t="s">
        <v>62</v>
      </c>
      <c r="D80" s="9" t="s">
        <v>102</v>
      </c>
      <c r="E80" s="10" t="s">
        <v>103</v>
      </c>
      <c r="F80" s="9"/>
      <c r="G80" s="9"/>
      <c r="H80" s="9"/>
      <c r="I80" s="9"/>
      <c r="J80" s="9">
        <v>2</v>
      </c>
      <c r="K80" s="9"/>
      <c r="L80" s="9"/>
      <c r="M80" s="9">
        <v>44</v>
      </c>
      <c r="N80" s="9">
        <f>F80*17</f>
        <v>0</v>
      </c>
      <c r="O80" s="9">
        <f>F80*G80</f>
        <v>0</v>
      </c>
      <c r="P80" s="9">
        <f>N80+O80</f>
        <v>0</v>
      </c>
      <c r="Q80" s="9">
        <f>IF(H80=4,30,IF(H80=5,40,IF(H80=6,50,IF(H80=7,60,IF(H80=8,70,0)))))</f>
        <v>0</v>
      </c>
      <c r="R80" s="9">
        <f>IF(I80=3,15,0)</f>
        <v>0</v>
      </c>
      <c r="S80" s="9">
        <f>IF(J80=1,5,IF(J80=2,10,IF(J80=3,20,IF(J80&gt;3,20,0))))</f>
        <v>10</v>
      </c>
      <c r="T80" s="9">
        <f>IF(K80=1,10,IF(K80=2,20,IF(K80=3,30,IF(K80&gt;3,30,0))))</f>
        <v>0</v>
      </c>
      <c r="U80" s="9">
        <f>IF(L80&gt;=70,17,IF(L80&gt;=67,15,IF(L80&gt;=60,12,IF(L80&gt;=50,10,0))))</f>
        <v>0</v>
      </c>
      <c r="V80" s="9">
        <f t="shared" si="37"/>
        <v>10</v>
      </c>
      <c r="W80" s="13">
        <f t="shared" si="38"/>
        <v>20</v>
      </c>
      <c r="X80" s="11">
        <v>72</v>
      </c>
    </row>
    <row r="81" spans="1:24" ht="39.75" customHeight="1">
      <c r="A81" s="11">
        <v>73</v>
      </c>
      <c r="B81" s="9" t="s">
        <v>135</v>
      </c>
      <c r="C81" s="9" t="s">
        <v>136</v>
      </c>
      <c r="D81" s="9" t="s">
        <v>66</v>
      </c>
      <c r="E81" s="9" t="s">
        <v>137</v>
      </c>
      <c r="F81" s="9"/>
      <c r="G81" s="9"/>
      <c r="H81" s="9"/>
      <c r="I81" s="9"/>
      <c r="J81" s="9"/>
      <c r="K81" s="9"/>
      <c r="L81" s="9"/>
      <c r="M81" s="9">
        <v>53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f t="shared" si="37"/>
        <v>20</v>
      </c>
      <c r="W81" s="13">
        <f t="shared" si="38"/>
        <v>20</v>
      </c>
      <c r="X81" s="11">
        <v>73</v>
      </c>
    </row>
    <row r="82" spans="1:24" ht="39.75" customHeight="1">
      <c r="A82" s="11">
        <v>74</v>
      </c>
      <c r="B82" s="9" t="s">
        <v>170</v>
      </c>
      <c r="C82" s="9" t="s">
        <v>163</v>
      </c>
      <c r="D82" s="9" t="s">
        <v>59</v>
      </c>
      <c r="E82" s="9" t="s">
        <v>171</v>
      </c>
      <c r="F82" s="9"/>
      <c r="G82" s="9"/>
      <c r="H82" s="9"/>
      <c r="I82" s="9"/>
      <c r="J82" s="9"/>
      <c r="K82" s="9">
        <v>1</v>
      </c>
      <c r="L82" s="9"/>
      <c r="M82" s="9">
        <v>27</v>
      </c>
      <c r="N82" s="9">
        <f aca="true" t="shared" si="39" ref="N82:N95">F82*17</f>
        <v>0</v>
      </c>
      <c r="O82" s="9">
        <f aca="true" t="shared" si="40" ref="O82:O95">F82*G82</f>
        <v>0</v>
      </c>
      <c r="P82" s="9">
        <f aca="true" t="shared" si="41" ref="P82:P95">N82+O82</f>
        <v>0</v>
      </c>
      <c r="Q82" s="9">
        <f aca="true" t="shared" si="42" ref="Q82:Q95">IF(H82=4,30,IF(H82=5,40,IF(H82=6,50,IF(H82=7,60,IF(H82=8,70,0)))))</f>
        <v>0</v>
      </c>
      <c r="R82" s="9">
        <f aca="true" t="shared" si="43" ref="R82:R95">IF(I82=3,15,0)</f>
        <v>0</v>
      </c>
      <c r="S82" s="9">
        <f aca="true" t="shared" si="44" ref="S82:S95">IF(J82=1,5,IF(J82=2,10,IF(J82=3,20,IF(J82&gt;3,20,0))))</f>
        <v>0</v>
      </c>
      <c r="T82" s="9">
        <f aca="true" t="shared" si="45" ref="T82:T95">IF(K82=1,10,IF(K82=2,20,IF(K82=3,30,IF(K82&gt;3,30,0))))</f>
        <v>10</v>
      </c>
      <c r="U82" s="9">
        <f aca="true" t="shared" si="46" ref="U82:U95">IF(L82&gt;=70,17,IF(L82&gt;=67,15,IF(L82&gt;=60,12,IF(L82&gt;=50,10,0))))</f>
        <v>0</v>
      </c>
      <c r="V82" s="9">
        <f t="shared" si="37"/>
        <v>10</v>
      </c>
      <c r="W82" s="13">
        <f t="shared" si="38"/>
        <v>20</v>
      </c>
      <c r="X82" s="11">
        <v>74</v>
      </c>
    </row>
    <row r="83" spans="1:24" ht="39.75" customHeight="1">
      <c r="A83" s="11">
        <v>75</v>
      </c>
      <c r="B83" s="9" t="s">
        <v>225</v>
      </c>
      <c r="C83" s="9" t="s">
        <v>226</v>
      </c>
      <c r="D83" s="9" t="s">
        <v>227</v>
      </c>
      <c r="E83" s="9" t="s">
        <v>228</v>
      </c>
      <c r="F83" s="9"/>
      <c r="G83" s="9"/>
      <c r="H83" s="9"/>
      <c r="I83" s="9"/>
      <c r="J83" s="9">
        <v>2</v>
      </c>
      <c r="K83" s="9"/>
      <c r="L83" s="9"/>
      <c r="M83" s="9">
        <v>50</v>
      </c>
      <c r="N83" s="9">
        <f t="shared" si="39"/>
        <v>0</v>
      </c>
      <c r="O83" s="9">
        <f t="shared" si="40"/>
        <v>0</v>
      </c>
      <c r="P83" s="9">
        <f t="shared" si="41"/>
        <v>0</v>
      </c>
      <c r="Q83" s="9">
        <f t="shared" si="42"/>
        <v>0</v>
      </c>
      <c r="R83" s="9">
        <f t="shared" si="43"/>
        <v>0</v>
      </c>
      <c r="S83" s="9">
        <f t="shared" si="44"/>
        <v>10</v>
      </c>
      <c r="T83" s="9">
        <f t="shared" si="45"/>
        <v>0</v>
      </c>
      <c r="U83" s="9">
        <f t="shared" si="46"/>
        <v>0</v>
      </c>
      <c r="V83" s="9">
        <f t="shared" si="37"/>
        <v>10</v>
      </c>
      <c r="W83" s="13">
        <f t="shared" si="38"/>
        <v>20</v>
      </c>
      <c r="X83" s="11">
        <v>75</v>
      </c>
    </row>
    <row r="84" spans="1:24" ht="39.75" customHeight="1">
      <c r="A84" s="11">
        <v>76</v>
      </c>
      <c r="B84" s="9" t="s">
        <v>240</v>
      </c>
      <c r="C84" s="9" t="s">
        <v>241</v>
      </c>
      <c r="D84" s="9" t="s">
        <v>90</v>
      </c>
      <c r="E84" s="9" t="s">
        <v>242</v>
      </c>
      <c r="F84" s="9"/>
      <c r="G84" s="9"/>
      <c r="H84" s="9"/>
      <c r="I84" s="9"/>
      <c r="J84" s="9">
        <v>2</v>
      </c>
      <c r="K84" s="9"/>
      <c r="L84" s="9"/>
      <c r="M84" s="9">
        <v>36</v>
      </c>
      <c r="N84" s="9">
        <f t="shared" si="39"/>
        <v>0</v>
      </c>
      <c r="O84" s="9">
        <f t="shared" si="40"/>
        <v>0</v>
      </c>
      <c r="P84" s="9">
        <f t="shared" si="41"/>
        <v>0</v>
      </c>
      <c r="Q84" s="9">
        <f t="shared" si="42"/>
        <v>0</v>
      </c>
      <c r="R84" s="9">
        <f t="shared" si="43"/>
        <v>0</v>
      </c>
      <c r="S84" s="9">
        <f t="shared" si="44"/>
        <v>10</v>
      </c>
      <c r="T84" s="9">
        <f t="shared" si="45"/>
        <v>0</v>
      </c>
      <c r="U84" s="9">
        <f t="shared" si="46"/>
        <v>0</v>
      </c>
      <c r="V84" s="9">
        <f t="shared" si="37"/>
        <v>10</v>
      </c>
      <c r="W84" s="13">
        <f t="shared" si="38"/>
        <v>20</v>
      </c>
      <c r="X84" s="11">
        <v>76</v>
      </c>
    </row>
    <row r="85" spans="1:24" ht="39.75" customHeight="1">
      <c r="A85" s="11">
        <v>77</v>
      </c>
      <c r="B85" s="9" t="s">
        <v>264</v>
      </c>
      <c r="C85" s="9" t="s">
        <v>133</v>
      </c>
      <c r="D85" s="9" t="s">
        <v>265</v>
      </c>
      <c r="E85" s="9" t="s">
        <v>266</v>
      </c>
      <c r="F85" s="9"/>
      <c r="G85" s="9"/>
      <c r="H85" s="9"/>
      <c r="I85" s="9"/>
      <c r="J85" s="9"/>
      <c r="K85" s="9"/>
      <c r="L85" s="9"/>
      <c r="M85" s="9">
        <v>51</v>
      </c>
      <c r="N85" s="9">
        <f t="shared" si="39"/>
        <v>0</v>
      </c>
      <c r="O85" s="9">
        <f t="shared" si="40"/>
        <v>0</v>
      </c>
      <c r="P85" s="9">
        <f t="shared" si="41"/>
        <v>0</v>
      </c>
      <c r="Q85" s="9">
        <f t="shared" si="42"/>
        <v>0</v>
      </c>
      <c r="R85" s="9">
        <f t="shared" si="43"/>
        <v>0</v>
      </c>
      <c r="S85" s="9">
        <f t="shared" si="44"/>
        <v>0</v>
      </c>
      <c r="T85" s="9">
        <f t="shared" si="45"/>
        <v>0</v>
      </c>
      <c r="U85" s="9">
        <f t="shared" si="46"/>
        <v>0</v>
      </c>
      <c r="V85" s="9">
        <f t="shared" si="37"/>
        <v>20</v>
      </c>
      <c r="W85" s="13">
        <f t="shared" si="38"/>
        <v>20</v>
      </c>
      <c r="X85" s="11">
        <v>77</v>
      </c>
    </row>
    <row r="86" spans="1:24" ht="39.75" customHeight="1">
      <c r="A86" s="11">
        <v>78</v>
      </c>
      <c r="B86" s="9" t="s">
        <v>283</v>
      </c>
      <c r="C86" s="9" t="s">
        <v>219</v>
      </c>
      <c r="D86" s="9" t="s">
        <v>139</v>
      </c>
      <c r="E86" s="9" t="s">
        <v>284</v>
      </c>
      <c r="F86" s="9"/>
      <c r="G86" s="9"/>
      <c r="H86" s="9"/>
      <c r="I86" s="9"/>
      <c r="J86" s="9">
        <v>2</v>
      </c>
      <c r="K86" s="9"/>
      <c r="L86" s="9"/>
      <c r="M86" s="9">
        <v>37</v>
      </c>
      <c r="N86" s="9">
        <f t="shared" si="39"/>
        <v>0</v>
      </c>
      <c r="O86" s="9">
        <f t="shared" si="40"/>
        <v>0</v>
      </c>
      <c r="P86" s="9">
        <f t="shared" si="41"/>
        <v>0</v>
      </c>
      <c r="Q86" s="9">
        <f t="shared" si="42"/>
        <v>0</v>
      </c>
      <c r="R86" s="9">
        <f t="shared" si="43"/>
        <v>0</v>
      </c>
      <c r="S86" s="9">
        <f t="shared" si="44"/>
        <v>10</v>
      </c>
      <c r="T86" s="9">
        <f t="shared" si="45"/>
        <v>0</v>
      </c>
      <c r="U86" s="9">
        <f t="shared" si="46"/>
        <v>0</v>
      </c>
      <c r="V86" s="9">
        <f t="shared" si="37"/>
        <v>10</v>
      </c>
      <c r="W86" s="13">
        <f t="shared" si="38"/>
        <v>20</v>
      </c>
      <c r="X86" s="11">
        <v>78</v>
      </c>
    </row>
    <row r="87" spans="1:24" ht="39.75" customHeight="1">
      <c r="A87" s="11">
        <v>79</v>
      </c>
      <c r="B87" s="9" t="s">
        <v>316</v>
      </c>
      <c r="C87" s="9" t="s">
        <v>317</v>
      </c>
      <c r="D87" s="9" t="s">
        <v>139</v>
      </c>
      <c r="E87" s="9" t="s">
        <v>318</v>
      </c>
      <c r="F87" s="9"/>
      <c r="G87" s="9"/>
      <c r="H87" s="9"/>
      <c r="I87" s="9"/>
      <c r="J87" s="9">
        <v>2</v>
      </c>
      <c r="K87" s="9"/>
      <c r="L87" s="9"/>
      <c r="M87" s="9">
        <v>38</v>
      </c>
      <c r="N87" s="9">
        <f t="shared" si="39"/>
        <v>0</v>
      </c>
      <c r="O87" s="9">
        <f t="shared" si="40"/>
        <v>0</v>
      </c>
      <c r="P87" s="9">
        <f t="shared" si="41"/>
        <v>0</v>
      </c>
      <c r="Q87" s="9">
        <f t="shared" si="42"/>
        <v>0</v>
      </c>
      <c r="R87" s="9">
        <f t="shared" si="43"/>
        <v>0</v>
      </c>
      <c r="S87" s="9">
        <f t="shared" si="44"/>
        <v>10</v>
      </c>
      <c r="T87" s="9">
        <f t="shared" si="45"/>
        <v>0</v>
      </c>
      <c r="U87" s="9">
        <f t="shared" si="46"/>
        <v>0</v>
      </c>
      <c r="V87" s="9">
        <f t="shared" si="37"/>
        <v>10</v>
      </c>
      <c r="W87" s="13">
        <f t="shared" si="38"/>
        <v>20</v>
      </c>
      <c r="X87" s="11">
        <v>79</v>
      </c>
    </row>
    <row r="88" spans="1:24" ht="39.75" customHeight="1">
      <c r="A88" s="11">
        <v>80</v>
      </c>
      <c r="B88" s="9" t="s">
        <v>151</v>
      </c>
      <c r="C88" s="9" t="s">
        <v>125</v>
      </c>
      <c r="D88" s="9" t="s">
        <v>63</v>
      </c>
      <c r="E88" s="9" t="s">
        <v>152</v>
      </c>
      <c r="F88" s="9"/>
      <c r="G88" s="9"/>
      <c r="H88" s="9"/>
      <c r="I88" s="9"/>
      <c r="J88" s="9">
        <v>1</v>
      </c>
      <c r="K88" s="9"/>
      <c r="L88" s="9"/>
      <c r="M88" s="9">
        <v>46</v>
      </c>
      <c r="N88" s="9">
        <f t="shared" si="39"/>
        <v>0</v>
      </c>
      <c r="O88" s="9">
        <f t="shared" si="40"/>
        <v>0</v>
      </c>
      <c r="P88" s="9">
        <f t="shared" si="41"/>
        <v>0</v>
      </c>
      <c r="Q88" s="9">
        <f t="shared" si="42"/>
        <v>0</v>
      </c>
      <c r="R88" s="9">
        <f t="shared" si="43"/>
        <v>0</v>
      </c>
      <c r="S88" s="9">
        <f t="shared" si="44"/>
        <v>5</v>
      </c>
      <c r="T88" s="9">
        <f t="shared" si="45"/>
        <v>0</v>
      </c>
      <c r="U88" s="9">
        <f t="shared" si="46"/>
        <v>0</v>
      </c>
      <c r="V88" s="9">
        <f t="shared" si="37"/>
        <v>10</v>
      </c>
      <c r="W88" s="13">
        <f t="shared" si="38"/>
        <v>15</v>
      </c>
      <c r="X88" s="11">
        <v>80</v>
      </c>
    </row>
    <row r="89" spans="1:24" ht="39.75" customHeight="1">
      <c r="A89" s="11">
        <v>81</v>
      </c>
      <c r="B89" s="9" t="s">
        <v>168</v>
      </c>
      <c r="C89" s="9" t="s">
        <v>115</v>
      </c>
      <c r="D89" s="9" t="s">
        <v>102</v>
      </c>
      <c r="E89" s="9" t="s">
        <v>169</v>
      </c>
      <c r="F89" s="9"/>
      <c r="G89" s="9"/>
      <c r="H89" s="9"/>
      <c r="I89" s="9"/>
      <c r="J89" s="9">
        <v>1</v>
      </c>
      <c r="K89" s="9"/>
      <c r="L89" s="9"/>
      <c r="M89" s="9">
        <v>47</v>
      </c>
      <c r="N89" s="9">
        <f t="shared" si="39"/>
        <v>0</v>
      </c>
      <c r="O89" s="9">
        <f t="shared" si="40"/>
        <v>0</v>
      </c>
      <c r="P89" s="9">
        <f t="shared" si="41"/>
        <v>0</v>
      </c>
      <c r="Q89" s="9">
        <f t="shared" si="42"/>
        <v>0</v>
      </c>
      <c r="R89" s="9">
        <f t="shared" si="43"/>
        <v>0</v>
      </c>
      <c r="S89" s="9">
        <f t="shared" si="44"/>
        <v>5</v>
      </c>
      <c r="T89" s="9">
        <f t="shared" si="45"/>
        <v>0</v>
      </c>
      <c r="U89" s="9">
        <f t="shared" si="46"/>
        <v>0</v>
      </c>
      <c r="V89" s="9">
        <f t="shared" si="37"/>
        <v>10</v>
      </c>
      <c r="W89" s="13">
        <f t="shared" si="38"/>
        <v>15</v>
      </c>
      <c r="X89" s="11">
        <v>81</v>
      </c>
    </row>
    <row r="90" spans="1:24" ht="39.75" customHeight="1">
      <c r="A90" s="11">
        <v>82</v>
      </c>
      <c r="B90" s="9" t="s">
        <v>183</v>
      </c>
      <c r="C90" s="9" t="s">
        <v>184</v>
      </c>
      <c r="D90" s="9" t="s">
        <v>185</v>
      </c>
      <c r="E90" s="9" t="s">
        <v>186</v>
      </c>
      <c r="F90" s="9"/>
      <c r="G90" s="9"/>
      <c r="H90" s="9"/>
      <c r="I90" s="9"/>
      <c r="J90" s="9">
        <v>1</v>
      </c>
      <c r="K90" s="9"/>
      <c r="L90" s="9"/>
      <c r="M90" s="9">
        <v>49</v>
      </c>
      <c r="N90" s="9">
        <f t="shared" si="39"/>
        <v>0</v>
      </c>
      <c r="O90" s="9">
        <f t="shared" si="40"/>
        <v>0</v>
      </c>
      <c r="P90" s="9">
        <f t="shared" si="41"/>
        <v>0</v>
      </c>
      <c r="Q90" s="9">
        <f t="shared" si="42"/>
        <v>0</v>
      </c>
      <c r="R90" s="9">
        <f t="shared" si="43"/>
        <v>0</v>
      </c>
      <c r="S90" s="9">
        <f t="shared" si="44"/>
        <v>5</v>
      </c>
      <c r="T90" s="9">
        <f t="shared" si="45"/>
        <v>0</v>
      </c>
      <c r="U90" s="9">
        <f t="shared" si="46"/>
        <v>0</v>
      </c>
      <c r="V90" s="9">
        <f t="shared" si="37"/>
        <v>10</v>
      </c>
      <c r="W90" s="13">
        <f t="shared" si="38"/>
        <v>15</v>
      </c>
      <c r="X90" s="11">
        <v>82</v>
      </c>
    </row>
    <row r="91" spans="1:24" ht="39.75" customHeight="1">
      <c r="A91" s="11">
        <v>83</v>
      </c>
      <c r="B91" s="9" t="s">
        <v>204</v>
      </c>
      <c r="C91" s="9" t="s">
        <v>47</v>
      </c>
      <c r="D91" s="9" t="s">
        <v>205</v>
      </c>
      <c r="E91" s="9" t="s">
        <v>206</v>
      </c>
      <c r="F91" s="9"/>
      <c r="G91" s="9"/>
      <c r="H91" s="9"/>
      <c r="I91" s="9"/>
      <c r="J91" s="9">
        <v>1</v>
      </c>
      <c r="K91" s="9"/>
      <c r="L91" s="9"/>
      <c r="M91" s="9">
        <v>36</v>
      </c>
      <c r="N91" s="9">
        <f t="shared" si="39"/>
        <v>0</v>
      </c>
      <c r="O91" s="9">
        <f t="shared" si="40"/>
        <v>0</v>
      </c>
      <c r="P91" s="9">
        <f t="shared" si="41"/>
        <v>0</v>
      </c>
      <c r="Q91" s="9">
        <f t="shared" si="42"/>
        <v>0</v>
      </c>
      <c r="R91" s="9">
        <f t="shared" si="43"/>
        <v>0</v>
      </c>
      <c r="S91" s="9">
        <f t="shared" si="44"/>
        <v>5</v>
      </c>
      <c r="T91" s="9">
        <f t="shared" si="45"/>
        <v>0</v>
      </c>
      <c r="U91" s="9">
        <f t="shared" si="46"/>
        <v>0</v>
      </c>
      <c r="V91" s="9">
        <f t="shared" si="37"/>
        <v>10</v>
      </c>
      <c r="W91" s="13">
        <f t="shared" si="38"/>
        <v>15</v>
      </c>
      <c r="X91" s="11">
        <v>83</v>
      </c>
    </row>
    <row r="92" spans="1:24" ht="39.75" customHeight="1">
      <c r="A92" s="11">
        <v>84</v>
      </c>
      <c r="B92" s="9" t="s">
        <v>207</v>
      </c>
      <c r="C92" s="9" t="s">
        <v>208</v>
      </c>
      <c r="D92" s="9" t="s">
        <v>63</v>
      </c>
      <c r="E92" s="9" t="s">
        <v>209</v>
      </c>
      <c r="F92" s="9"/>
      <c r="G92" s="9"/>
      <c r="H92" s="9"/>
      <c r="I92" s="9"/>
      <c r="J92" s="9">
        <v>1</v>
      </c>
      <c r="K92" s="9"/>
      <c r="L92" s="9"/>
      <c r="M92" s="9">
        <v>47</v>
      </c>
      <c r="N92" s="9">
        <f t="shared" si="39"/>
        <v>0</v>
      </c>
      <c r="O92" s="9">
        <f t="shared" si="40"/>
        <v>0</v>
      </c>
      <c r="P92" s="9">
        <f t="shared" si="41"/>
        <v>0</v>
      </c>
      <c r="Q92" s="9">
        <f t="shared" si="42"/>
        <v>0</v>
      </c>
      <c r="R92" s="9">
        <f t="shared" si="43"/>
        <v>0</v>
      </c>
      <c r="S92" s="9">
        <f t="shared" si="44"/>
        <v>5</v>
      </c>
      <c r="T92" s="9">
        <f t="shared" si="45"/>
        <v>0</v>
      </c>
      <c r="U92" s="9">
        <f t="shared" si="46"/>
        <v>0</v>
      </c>
      <c r="V92" s="9">
        <f t="shared" si="37"/>
        <v>10</v>
      </c>
      <c r="W92" s="13">
        <f t="shared" si="38"/>
        <v>15</v>
      </c>
      <c r="X92" s="11">
        <v>84</v>
      </c>
    </row>
    <row r="93" spans="1:24" ht="39.75" customHeight="1">
      <c r="A93" s="11">
        <v>85</v>
      </c>
      <c r="B93" s="9" t="s">
        <v>210</v>
      </c>
      <c r="C93" s="9" t="s">
        <v>76</v>
      </c>
      <c r="D93" s="9" t="s">
        <v>211</v>
      </c>
      <c r="E93" s="9" t="s">
        <v>212</v>
      </c>
      <c r="F93" s="9"/>
      <c r="G93" s="9"/>
      <c r="H93" s="9"/>
      <c r="I93" s="9"/>
      <c r="J93" s="9">
        <v>1</v>
      </c>
      <c r="K93" s="9"/>
      <c r="L93" s="9"/>
      <c r="M93" s="9">
        <v>32</v>
      </c>
      <c r="N93" s="9">
        <f t="shared" si="39"/>
        <v>0</v>
      </c>
      <c r="O93" s="9">
        <f t="shared" si="40"/>
        <v>0</v>
      </c>
      <c r="P93" s="9">
        <f t="shared" si="41"/>
        <v>0</v>
      </c>
      <c r="Q93" s="9">
        <f t="shared" si="42"/>
        <v>0</v>
      </c>
      <c r="R93" s="9">
        <f t="shared" si="43"/>
        <v>0</v>
      </c>
      <c r="S93" s="9">
        <f t="shared" si="44"/>
        <v>5</v>
      </c>
      <c r="T93" s="9">
        <f t="shared" si="45"/>
        <v>0</v>
      </c>
      <c r="U93" s="9">
        <f t="shared" si="46"/>
        <v>0</v>
      </c>
      <c r="V93" s="9">
        <f t="shared" si="37"/>
        <v>10</v>
      </c>
      <c r="W93" s="13">
        <f t="shared" si="38"/>
        <v>15</v>
      </c>
      <c r="X93" s="11">
        <v>85</v>
      </c>
    </row>
    <row r="94" spans="1:24" ht="39.75" customHeight="1">
      <c r="A94" s="11">
        <v>86</v>
      </c>
      <c r="B94" s="9" t="s">
        <v>231</v>
      </c>
      <c r="C94" s="9" t="s">
        <v>154</v>
      </c>
      <c r="D94" s="9" t="s">
        <v>211</v>
      </c>
      <c r="E94" s="9" t="s">
        <v>232</v>
      </c>
      <c r="F94" s="9"/>
      <c r="G94" s="9"/>
      <c r="H94" s="9"/>
      <c r="I94" s="9"/>
      <c r="J94" s="9">
        <v>1</v>
      </c>
      <c r="K94" s="9"/>
      <c r="L94" s="9"/>
      <c r="M94" s="9">
        <v>43</v>
      </c>
      <c r="N94" s="9">
        <f t="shared" si="39"/>
        <v>0</v>
      </c>
      <c r="O94" s="9">
        <f t="shared" si="40"/>
        <v>0</v>
      </c>
      <c r="P94" s="9">
        <f t="shared" si="41"/>
        <v>0</v>
      </c>
      <c r="Q94" s="9">
        <f t="shared" si="42"/>
        <v>0</v>
      </c>
      <c r="R94" s="9">
        <f t="shared" si="43"/>
        <v>0</v>
      </c>
      <c r="S94" s="9">
        <f t="shared" si="44"/>
        <v>5</v>
      </c>
      <c r="T94" s="9">
        <f t="shared" si="45"/>
        <v>0</v>
      </c>
      <c r="U94" s="9">
        <f t="shared" si="46"/>
        <v>0</v>
      </c>
      <c r="V94" s="9">
        <f t="shared" si="37"/>
        <v>10</v>
      </c>
      <c r="W94" s="13">
        <f t="shared" si="38"/>
        <v>15</v>
      </c>
      <c r="X94" s="11">
        <v>86</v>
      </c>
    </row>
    <row r="95" spans="1:24" ht="39.75" customHeight="1">
      <c r="A95" s="11">
        <v>87</v>
      </c>
      <c r="B95" s="9" t="s">
        <v>273</v>
      </c>
      <c r="C95" s="9" t="s">
        <v>157</v>
      </c>
      <c r="D95" s="9" t="s">
        <v>275</v>
      </c>
      <c r="E95" s="9" t="s">
        <v>276</v>
      </c>
      <c r="F95" s="9"/>
      <c r="G95" s="9"/>
      <c r="H95" s="9"/>
      <c r="I95" s="9"/>
      <c r="J95" s="9">
        <v>1</v>
      </c>
      <c r="K95" s="9"/>
      <c r="L95" s="9"/>
      <c r="M95" s="9">
        <v>44</v>
      </c>
      <c r="N95" s="9">
        <f t="shared" si="39"/>
        <v>0</v>
      </c>
      <c r="O95" s="9">
        <f t="shared" si="40"/>
        <v>0</v>
      </c>
      <c r="P95" s="9">
        <f t="shared" si="41"/>
        <v>0</v>
      </c>
      <c r="Q95" s="9">
        <f t="shared" si="42"/>
        <v>0</v>
      </c>
      <c r="R95" s="9">
        <f t="shared" si="43"/>
        <v>0</v>
      </c>
      <c r="S95" s="9">
        <f t="shared" si="44"/>
        <v>5</v>
      </c>
      <c r="T95" s="9">
        <f t="shared" si="45"/>
        <v>0</v>
      </c>
      <c r="U95" s="9">
        <f t="shared" si="46"/>
        <v>0</v>
      </c>
      <c r="V95" s="9">
        <f t="shared" si="37"/>
        <v>10</v>
      </c>
      <c r="W95" s="13">
        <f t="shared" si="38"/>
        <v>15</v>
      </c>
      <c r="X95" s="11">
        <v>87</v>
      </c>
    </row>
    <row r="96" spans="1:24" ht="39.75" customHeight="1">
      <c r="A96" s="11">
        <v>88</v>
      </c>
      <c r="B96" s="50" t="s">
        <v>341</v>
      </c>
      <c r="C96" s="50" t="s">
        <v>505</v>
      </c>
      <c r="D96" s="50" t="s">
        <v>102</v>
      </c>
      <c r="E96" s="50" t="s">
        <v>506</v>
      </c>
      <c r="F96" s="9"/>
      <c r="G96" s="9"/>
      <c r="H96" s="9"/>
      <c r="I96" s="9"/>
      <c r="J96" s="9"/>
      <c r="K96" s="9"/>
      <c r="L96" s="9"/>
      <c r="M96" s="50">
        <v>32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50">
        <f t="shared" si="37"/>
        <v>10</v>
      </c>
      <c r="W96" s="13">
        <v>10</v>
      </c>
      <c r="X96" s="11">
        <v>88</v>
      </c>
    </row>
    <row r="97" spans="1:24" ht="39.75" customHeight="1">
      <c r="A97" s="11">
        <v>89</v>
      </c>
      <c r="B97" s="11" t="s">
        <v>119</v>
      </c>
      <c r="C97" s="11" t="s">
        <v>122</v>
      </c>
      <c r="D97" s="11" t="s">
        <v>59</v>
      </c>
      <c r="E97" s="11" t="s">
        <v>123</v>
      </c>
      <c r="F97" s="9"/>
      <c r="G97" s="9"/>
      <c r="H97" s="9"/>
      <c r="I97" s="9"/>
      <c r="J97" s="9"/>
      <c r="K97" s="9"/>
      <c r="L97" s="9"/>
      <c r="M97" s="9">
        <v>33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f>IF(M97=0,0,IF(M97&lt;=50,10,IF(M97&lt;=100,20)))</f>
        <v>10</v>
      </c>
      <c r="W97" s="13">
        <v>10</v>
      </c>
      <c r="X97" s="11">
        <v>89</v>
      </c>
    </row>
    <row r="98" spans="1:24" ht="39.75" customHeight="1">
      <c r="A98" s="11">
        <v>90</v>
      </c>
      <c r="B98" s="9" t="s">
        <v>124</v>
      </c>
      <c r="C98" s="9" t="s">
        <v>125</v>
      </c>
      <c r="D98" s="9" t="s">
        <v>70</v>
      </c>
      <c r="E98" s="9" t="s">
        <v>126</v>
      </c>
      <c r="F98" s="9"/>
      <c r="G98" s="9"/>
      <c r="H98" s="9"/>
      <c r="I98" s="9"/>
      <c r="J98" s="9"/>
      <c r="K98" s="9"/>
      <c r="L98" s="9"/>
      <c r="M98" s="9">
        <v>48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f>IF(M98=0,0,IF(M98&lt;=50,10,IF(M98&lt;=100,20)))</f>
        <v>10</v>
      </c>
      <c r="W98" s="13">
        <v>10</v>
      </c>
      <c r="X98" s="11">
        <v>90</v>
      </c>
    </row>
    <row r="99" spans="1:24" ht="39.75" customHeight="1">
      <c r="A99" s="11">
        <v>91</v>
      </c>
      <c r="B99" s="9" t="s">
        <v>156</v>
      </c>
      <c r="C99" s="9" t="s">
        <v>157</v>
      </c>
      <c r="D99" s="9" t="s">
        <v>158</v>
      </c>
      <c r="E99" s="9" t="s">
        <v>159</v>
      </c>
      <c r="F99" s="9"/>
      <c r="G99" s="9"/>
      <c r="H99" s="9"/>
      <c r="I99" s="9"/>
      <c r="J99" s="9"/>
      <c r="K99" s="9"/>
      <c r="L99" s="9"/>
      <c r="M99" s="9">
        <v>34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f>IF(M99=0,0,IF(M99&lt;=50,10,IF(M99&lt;=100,20)))</f>
        <v>10</v>
      </c>
      <c r="W99" s="13">
        <v>10</v>
      </c>
      <c r="X99" s="11">
        <v>91</v>
      </c>
    </row>
    <row r="100" spans="1:24" ht="39.75" customHeight="1">
      <c r="A100" s="11">
        <v>92</v>
      </c>
      <c r="B100" s="9" t="s">
        <v>180</v>
      </c>
      <c r="C100" s="9" t="s">
        <v>73</v>
      </c>
      <c r="D100" s="9" t="s">
        <v>181</v>
      </c>
      <c r="E100" s="9" t="s">
        <v>182</v>
      </c>
      <c r="F100" s="9"/>
      <c r="G100" s="9"/>
      <c r="H100" s="9"/>
      <c r="I100" s="9"/>
      <c r="J100" s="9"/>
      <c r="K100" s="9"/>
      <c r="L100" s="9"/>
      <c r="M100" s="9">
        <v>43</v>
      </c>
      <c r="N100" s="9">
        <f>F100*17</f>
        <v>0</v>
      </c>
      <c r="O100" s="9">
        <f>F100*G100</f>
        <v>0</v>
      </c>
      <c r="P100" s="9">
        <f>N100+O100</f>
        <v>0</v>
      </c>
      <c r="Q100" s="9">
        <f>IF(H100=4,30,IF(H100=5,40,IF(H100=6,50,IF(H100=7,60,IF(H100=8,70,0)))))</f>
        <v>0</v>
      </c>
      <c r="R100" s="9">
        <f>IF(I100=3,15,0)</f>
        <v>0</v>
      </c>
      <c r="S100" s="9">
        <f>IF(J100=1,5,IF(J100=2,10,IF(J100=3,20,IF(J100&gt;3,20,0))))</f>
        <v>0</v>
      </c>
      <c r="T100" s="9">
        <f>IF(K100=1,10,IF(K100=2,20,IF(K100=3,30,IF(K100&gt;3,30,0))))</f>
        <v>0</v>
      </c>
      <c r="U100" s="9">
        <f>IF(L100&gt;=70,17,IF(L100&gt;=67,15,IF(L100&gt;=60,12,IF(L100&gt;=50,10,0))))</f>
        <v>0</v>
      </c>
      <c r="V100" s="9">
        <f>IF(M100=0,0,IF(M100&lt;=50,10,IF(M100&lt;=100,20)))</f>
        <v>10</v>
      </c>
      <c r="W100" s="13">
        <f>P100+Q100+R100+S100+T100+U100+V100</f>
        <v>10</v>
      </c>
      <c r="X100" s="11">
        <v>92</v>
      </c>
    </row>
    <row r="101" spans="1:24" ht="39.75" customHeight="1">
      <c r="A101" s="11">
        <v>93</v>
      </c>
      <c r="B101" s="9" t="s">
        <v>190</v>
      </c>
      <c r="C101" s="9" t="s">
        <v>191</v>
      </c>
      <c r="D101" s="9" t="s">
        <v>99</v>
      </c>
      <c r="E101" s="9" t="s">
        <v>192</v>
      </c>
      <c r="F101" s="9"/>
      <c r="G101" s="9"/>
      <c r="H101" s="9"/>
      <c r="I101" s="9"/>
      <c r="J101" s="9"/>
      <c r="K101" s="9"/>
      <c r="L101" s="9"/>
      <c r="M101" s="9">
        <v>35</v>
      </c>
      <c r="N101" s="9">
        <f>F101*17</f>
        <v>0</v>
      </c>
      <c r="O101" s="9">
        <f>F101*G101</f>
        <v>0</v>
      </c>
      <c r="P101" s="9">
        <f>N101+O101</f>
        <v>0</v>
      </c>
      <c r="Q101" s="9">
        <f>IF(H101=4,30,IF(H101=5,40,IF(H101=6,50,IF(H101=7,60,IF(H101=8,70,0)))))</f>
        <v>0</v>
      </c>
      <c r="R101" s="9">
        <f>IF(I101=3,15,0)</f>
        <v>0</v>
      </c>
      <c r="S101" s="9">
        <f>IF(J101=1,5,IF(J101=2,10,IF(J101=3,20,IF(J101&gt;3,20,0))))</f>
        <v>0</v>
      </c>
      <c r="T101" s="9">
        <f>IF(K101=1,10,IF(K101=2,20,IF(K101=3,30,IF(K101&gt;3,30,0))))</f>
        <v>0</v>
      </c>
      <c r="U101" s="9">
        <f>IF(L101&gt;=70,17,IF(L101&gt;=67,15,IF(L101&gt;=60,12,IF(L101&gt;=50,10,0))))</f>
        <v>0</v>
      </c>
      <c r="V101" s="9">
        <f>IF(M101=0,0,IF(M101&lt;=50,10,IF(M101&lt;=100,20)))</f>
        <v>10</v>
      </c>
      <c r="W101" s="13">
        <f>P101+Q101+R101+S101+T101+U101+V101</f>
        <v>10</v>
      </c>
      <c r="X101" s="11">
        <v>93</v>
      </c>
    </row>
    <row r="102" ht="12.75">
      <c r="B102" t="s">
        <v>503</v>
      </c>
    </row>
    <row r="103" ht="12.75">
      <c r="B103" t="s">
        <v>496</v>
      </c>
    </row>
    <row r="104" ht="12.75">
      <c r="B104" t="s">
        <v>497</v>
      </c>
    </row>
    <row r="105" spans="1:24" ht="22.5" customHeight="1" thickBot="1">
      <c r="A105" s="6" t="s">
        <v>504</v>
      </c>
      <c r="W105"/>
      <c r="X105"/>
    </row>
    <row r="106" spans="1:24" ht="12.75">
      <c r="A106" s="34"/>
      <c r="B106" s="61" t="s">
        <v>337</v>
      </c>
      <c r="C106" s="61"/>
      <c r="D106" s="61"/>
      <c r="E106" s="35"/>
      <c r="F106" s="19"/>
      <c r="G106" s="19"/>
      <c r="W106"/>
      <c r="X106"/>
    </row>
    <row r="107" spans="1:24" ht="12.75">
      <c r="A107" s="36" t="s">
        <v>489</v>
      </c>
      <c r="B107" s="20"/>
      <c r="C107" s="21"/>
      <c r="D107" s="62" t="s">
        <v>338</v>
      </c>
      <c r="E107" s="52"/>
      <c r="F107" s="53" t="s">
        <v>339</v>
      </c>
      <c r="G107" s="53"/>
      <c r="H107" s="53"/>
      <c r="W107"/>
      <c r="X107"/>
    </row>
    <row r="108" spans="1:24" ht="23.25" customHeight="1">
      <c r="A108" s="37"/>
      <c r="B108" s="20"/>
      <c r="C108" s="21"/>
      <c r="D108" s="20"/>
      <c r="E108" s="38"/>
      <c r="F108" s="56" t="s">
        <v>490</v>
      </c>
      <c r="G108" s="56"/>
      <c r="H108" s="56"/>
      <c r="W108"/>
      <c r="X108"/>
    </row>
    <row r="109" spans="1:24" ht="12.75">
      <c r="A109" s="36" t="s">
        <v>365</v>
      </c>
      <c r="B109" s="20"/>
      <c r="C109" s="14"/>
      <c r="D109" s="20"/>
      <c r="E109" s="39"/>
      <c r="F109" s="56" t="s">
        <v>491</v>
      </c>
      <c r="G109" s="56"/>
      <c r="H109" s="56"/>
      <c r="W109"/>
      <c r="X109"/>
    </row>
    <row r="110" spans="1:7" s="23" customFormat="1" ht="12.75">
      <c r="A110" s="40"/>
      <c r="B110" s="22"/>
      <c r="C110" s="22"/>
      <c r="D110" s="51" t="s">
        <v>340</v>
      </c>
      <c r="E110" s="52"/>
      <c r="F110" s="53"/>
      <c r="G110" s="53"/>
    </row>
    <row r="111" spans="1:5" s="23" customFormat="1" ht="12.75">
      <c r="A111" s="40"/>
      <c r="B111" s="22"/>
      <c r="C111" s="22"/>
      <c r="D111" s="24"/>
      <c r="E111" s="41"/>
    </row>
    <row r="112" spans="1:7" s="23" customFormat="1" ht="12.75">
      <c r="A112" s="40"/>
      <c r="B112" s="22"/>
      <c r="C112" s="22"/>
      <c r="D112" s="22"/>
      <c r="E112" s="42"/>
      <c r="F112" s="25"/>
      <c r="G112" s="19"/>
    </row>
    <row r="113" spans="1:8" s="23" customFormat="1" ht="12.75">
      <c r="A113" s="40"/>
      <c r="B113" s="22"/>
      <c r="C113" s="22"/>
      <c r="D113" s="22"/>
      <c r="E113" s="42"/>
      <c r="F113" s="57" t="s">
        <v>492</v>
      </c>
      <c r="G113" s="57"/>
      <c r="H113" s="57"/>
    </row>
    <row r="114" spans="1:7" s="23" customFormat="1" ht="12.75">
      <c r="A114" s="40"/>
      <c r="B114" s="22"/>
      <c r="C114" s="22"/>
      <c r="D114" s="54" t="s">
        <v>500</v>
      </c>
      <c r="E114" s="55"/>
      <c r="F114" s="25"/>
      <c r="G114" s="19"/>
    </row>
    <row r="115" spans="1:24" ht="12.75">
      <c r="A115" s="43"/>
      <c r="B115" s="14"/>
      <c r="C115" s="14"/>
      <c r="D115" s="14"/>
      <c r="E115" s="39"/>
      <c r="W115"/>
      <c r="X115"/>
    </row>
    <row r="116" spans="1:24" ht="12.75">
      <c r="A116" s="43"/>
      <c r="B116" s="14"/>
      <c r="C116" s="14"/>
      <c r="D116" s="14"/>
      <c r="E116" s="39"/>
      <c r="W116"/>
      <c r="X116"/>
    </row>
    <row r="117" spans="1:24" ht="12.75">
      <c r="A117" s="43"/>
      <c r="B117" s="14"/>
      <c r="C117" s="14"/>
      <c r="D117" s="14"/>
      <c r="E117" s="39"/>
      <c r="W117"/>
      <c r="X117"/>
    </row>
    <row r="118" spans="1:24" ht="12.75">
      <c r="A118" s="43"/>
      <c r="B118" s="14"/>
      <c r="C118" s="14"/>
      <c r="D118" s="14"/>
      <c r="E118" s="39"/>
      <c r="W118"/>
      <c r="X118"/>
    </row>
    <row r="119" spans="1:24" ht="12.75">
      <c r="A119" s="43"/>
      <c r="B119" s="14"/>
      <c r="C119" s="14"/>
      <c r="D119" s="14"/>
      <c r="E119" s="39"/>
      <c r="W119"/>
      <c r="X119"/>
    </row>
    <row r="120" spans="1:24" ht="13.5" thickBot="1">
      <c r="A120" s="44"/>
      <c r="B120" s="30"/>
      <c r="C120" s="30"/>
      <c r="D120" s="30"/>
      <c r="E120" s="31"/>
      <c r="W120"/>
      <c r="X120"/>
    </row>
  </sheetData>
  <sheetProtection/>
  <mergeCells count="35">
    <mergeCell ref="W7:W8"/>
    <mergeCell ref="X7:X8"/>
    <mergeCell ref="N6:W6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6:A8"/>
    <mergeCell ref="B6:B8"/>
    <mergeCell ref="C6:C8"/>
    <mergeCell ref="D6:D8"/>
    <mergeCell ref="E6:E8"/>
    <mergeCell ref="F6:M6"/>
    <mergeCell ref="B1:D1"/>
    <mergeCell ref="F1:M1"/>
    <mergeCell ref="B2:D2"/>
    <mergeCell ref="F2:M2"/>
    <mergeCell ref="S2:W2"/>
    <mergeCell ref="B3:D3"/>
    <mergeCell ref="F3:M3"/>
    <mergeCell ref="S3:W3"/>
    <mergeCell ref="F113:H113"/>
    <mergeCell ref="D114:E114"/>
    <mergeCell ref="B106:D106"/>
    <mergeCell ref="D107:E107"/>
    <mergeCell ref="F107:H107"/>
    <mergeCell ref="F108:H108"/>
    <mergeCell ref="F109:H109"/>
    <mergeCell ref="D110:E110"/>
    <mergeCell ref="F110:G11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6.7109375" style="0" customWidth="1"/>
    <col min="3" max="3" width="14.7109375" style="0" customWidth="1"/>
    <col min="4" max="4" width="14.140625" style="0" customWidth="1"/>
    <col min="5" max="5" width="13.28125" style="0" customWidth="1"/>
    <col min="12" max="12" width="12.28125" style="0" customWidth="1"/>
    <col min="14" max="14" width="5.57421875" style="0" customWidth="1"/>
    <col min="15" max="15" width="6.00390625" style="0" customWidth="1"/>
    <col min="16" max="16" width="7.00390625" style="0" customWidth="1"/>
    <col min="17" max="17" width="6.57421875" style="0" customWidth="1"/>
    <col min="18" max="18" width="6.140625" style="0" customWidth="1"/>
    <col min="19" max="19" width="6.28125" style="0" customWidth="1"/>
    <col min="21" max="22" width="6.00390625" style="0" customWidth="1"/>
    <col min="23" max="24" width="12.57421875" style="4" customWidth="1"/>
  </cols>
  <sheetData>
    <row r="1" spans="2:19" ht="13.5" thickBot="1">
      <c r="B1" s="72" t="s">
        <v>10</v>
      </c>
      <c r="C1" s="73"/>
      <c r="D1" s="74"/>
      <c r="F1" s="59" t="s">
        <v>25</v>
      </c>
      <c r="G1" s="59"/>
      <c r="H1" s="59"/>
      <c r="I1" s="59"/>
      <c r="J1" s="59"/>
      <c r="K1" s="59"/>
      <c r="L1" s="59"/>
      <c r="M1" s="59"/>
      <c r="N1" s="7"/>
      <c r="O1" s="7"/>
      <c r="P1" s="7"/>
      <c r="Q1" s="7"/>
      <c r="R1" s="7"/>
      <c r="S1" s="7"/>
    </row>
    <row r="2" spans="2:24" ht="12.75">
      <c r="B2" s="75" t="s">
        <v>11</v>
      </c>
      <c r="C2" s="76"/>
      <c r="D2" s="77"/>
      <c r="F2" s="59" t="s">
        <v>21</v>
      </c>
      <c r="G2" s="59"/>
      <c r="H2" s="59"/>
      <c r="I2" s="59"/>
      <c r="J2" s="59"/>
      <c r="K2" s="59"/>
      <c r="L2" s="59"/>
      <c r="M2" s="59"/>
      <c r="N2" s="7"/>
      <c r="O2" s="7"/>
      <c r="S2" s="72" t="s">
        <v>27</v>
      </c>
      <c r="T2" s="73"/>
      <c r="U2" s="73"/>
      <c r="V2" s="73"/>
      <c r="W2" s="74"/>
      <c r="X2"/>
    </row>
    <row r="3" spans="2:24" ht="13.5" thickBot="1">
      <c r="B3" s="78" t="s">
        <v>24</v>
      </c>
      <c r="C3" s="79"/>
      <c r="D3" s="80"/>
      <c r="F3" s="59" t="s">
        <v>26</v>
      </c>
      <c r="G3" s="59"/>
      <c r="H3" s="59"/>
      <c r="I3" s="59"/>
      <c r="J3" s="59"/>
      <c r="K3" s="59"/>
      <c r="L3" s="59"/>
      <c r="M3" s="59"/>
      <c r="N3" s="7"/>
      <c r="O3" s="7"/>
      <c r="S3" s="78" t="s">
        <v>28</v>
      </c>
      <c r="T3" s="79"/>
      <c r="U3" s="79"/>
      <c r="V3" s="79"/>
      <c r="W3" s="80"/>
      <c r="X3"/>
    </row>
    <row r="4" spans="6:15" ht="12.75">
      <c r="F4" s="8" t="s">
        <v>502</v>
      </c>
      <c r="G4" s="8"/>
      <c r="H4" s="8"/>
      <c r="I4" s="8"/>
      <c r="J4" s="8"/>
      <c r="K4" s="8"/>
      <c r="L4" s="8"/>
      <c r="M4" s="8"/>
      <c r="N4" s="8"/>
      <c r="O4" s="8"/>
    </row>
    <row r="5" spans="1:24" ht="12.75" customHeight="1">
      <c r="A5" s="83" t="s">
        <v>23</v>
      </c>
      <c r="B5" s="85" t="s">
        <v>12</v>
      </c>
      <c r="C5" s="87" t="s">
        <v>0</v>
      </c>
      <c r="D5" s="87" t="s">
        <v>1</v>
      </c>
      <c r="E5" s="87" t="s">
        <v>13</v>
      </c>
      <c r="F5" s="89" t="s">
        <v>2</v>
      </c>
      <c r="G5" s="89"/>
      <c r="H5" s="89"/>
      <c r="I5" s="89"/>
      <c r="J5" s="89"/>
      <c r="K5" s="89"/>
      <c r="L5" s="89"/>
      <c r="M5" s="89"/>
      <c r="N5" s="89" t="s">
        <v>20</v>
      </c>
      <c r="O5" s="89"/>
      <c r="P5" s="89"/>
      <c r="Q5" s="89"/>
      <c r="R5" s="89"/>
      <c r="S5" s="89"/>
      <c r="T5" s="89"/>
      <c r="U5" s="89"/>
      <c r="V5" s="89"/>
      <c r="W5" s="89"/>
      <c r="X5" s="9"/>
    </row>
    <row r="6" spans="1:24" s="4" customFormat="1" ht="148.5" customHeight="1">
      <c r="A6" s="84"/>
      <c r="B6" s="86"/>
      <c r="C6" s="88"/>
      <c r="D6" s="88"/>
      <c r="E6" s="88"/>
      <c r="F6" s="3" t="s">
        <v>30</v>
      </c>
      <c r="G6" s="3" t="s">
        <v>31</v>
      </c>
      <c r="H6" s="3" t="s">
        <v>36</v>
      </c>
      <c r="I6" s="3" t="s">
        <v>35</v>
      </c>
      <c r="J6" s="3" t="s">
        <v>37</v>
      </c>
      <c r="K6" s="3" t="s">
        <v>32</v>
      </c>
      <c r="L6" s="3" t="s">
        <v>33</v>
      </c>
      <c r="M6" s="3" t="s">
        <v>34</v>
      </c>
      <c r="N6" s="81" t="s">
        <v>333</v>
      </c>
      <c r="O6" s="81" t="s">
        <v>334</v>
      </c>
      <c r="P6" s="81" t="s">
        <v>335</v>
      </c>
      <c r="Q6" s="81" t="s">
        <v>15</v>
      </c>
      <c r="R6" s="81" t="s">
        <v>16</v>
      </c>
      <c r="S6" s="81" t="s">
        <v>17</v>
      </c>
      <c r="T6" s="81" t="s">
        <v>8</v>
      </c>
      <c r="U6" s="81" t="s">
        <v>9</v>
      </c>
      <c r="V6" s="81" t="s">
        <v>18</v>
      </c>
      <c r="W6" s="87" t="s">
        <v>19</v>
      </c>
      <c r="X6" s="87" t="s">
        <v>38</v>
      </c>
    </row>
    <row r="7" spans="1:24" ht="12.75">
      <c r="A7" s="84"/>
      <c r="B7" s="86"/>
      <c r="C7" s="88"/>
      <c r="D7" s="88"/>
      <c r="E7" s="88"/>
      <c r="F7" s="5" t="s">
        <v>331</v>
      </c>
      <c r="G7" s="5" t="s">
        <v>332</v>
      </c>
      <c r="H7" s="5" t="s">
        <v>3</v>
      </c>
      <c r="I7" s="5" t="s">
        <v>4</v>
      </c>
      <c r="J7" s="5" t="s">
        <v>5</v>
      </c>
      <c r="K7" s="5" t="s">
        <v>7</v>
      </c>
      <c r="L7" s="5" t="s">
        <v>6</v>
      </c>
      <c r="M7" s="5" t="s">
        <v>14</v>
      </c>
      <c r="N7" s="82"/>
      <c r="O7" s="82"/>
      <c r="P7" s="82"/>
      <c r="Q7" s="82"/>
      <c r="R7" s="82"/>
      <c r="S7" s="82"/>
      <c r="T7" s="82"/>
      <c r="U7" s="82"/>
      <c r="V7" s="82"/>
      <c r="W7" s="88"/>
      <c r="X7" s="88"/>
    </row>
    <row r="8" spans="1:24" ht="39.75" customHeight="1">
      <c r="A8" s="11">
        <v>1</v>
      </c>
      <c r="B8" s="11" t="s">
        <v>325</v>
      </c>
      <c r="C8" s="11" t="s">
        <v>73</v>
      </c>
      <c r="D8" s="11" t="s">
        <v>66</v>
      </c>
      <c r="E8" s="11" t="s">
        <v>326</v>
      </c>
      <c r="F8" s="11">
        <v>178</v>
      </c>
      <c r="G8" s="11">
        <v>11.2</v>
      </c>
      <c r="H8" s="11">
        <v>5</v>
      </c>
      <c r="I8" s="11"/>
      <c r="J8" s="11"/>
      <c r="K8" s="11"/>
      <c r="L8" s="11">
        <v>85</v>
      </c>
      <c r="M8" s="11">
        <v>55</v>
      </c>
      <c r="N8" s="11">
        <f aca="true" t="shared" si="0" ref="N8:N14">F8*17</f>
        <v>3026</v>
      </c>
      <c r="O8" s="11">
        <f aca="true" t="shared" si="1" ref="O8:O14">F8*G8</f>
        <v>1993.6</v>
      </c>
      <c r="P8" s="11">
        <v>5020</v>
      </c>
      <c r="Q8" s="11">
        <f aca="true" t="shared" si="2" ref="Q8:Q14">IF(H8=4,30,IF(H8=5,40,IF(H8=6,50,IF(H8=7,60,IF(H8=8,70,0)))))</f>
        <v>40</v>
      </c>
      <c r="R8" s="11">
        <f aca="true" t="shared" si="3" ref="R8:R14">IF(I8=3,15,0)</f>
        <v>0</v>
      </c>
      <c r="S8" s="11">
        <f aca="true" t="shared" si="4" ref="S8:S14">IF(J8=1,5,IF(J8=2,10,IF(J8=3,20,IF(J8&gt;3,20,0))))</f>
        <v>0</v>
      </c>
      <c r="T8" s="11">
        <f aca="true" t="shared" si="5" ref="T8:T14">IF(K8=1,10,IF(K8=2,20,IF(K8=3,30,IF(K8&gt;3,30,0))))</f>
        <v>0</v>
      </c>
      <c r="U8" s="11">
        <f aca="true" t="shared" si="6" ref="U8:U14">IF(L8&gt;=70,17,IF(L8&gt;=67,15,IF(L8&gt;=60,12,IF(L8&gt;=50,10,0))))</f>
        <v>17</v>
      </c>
      <c r="V8" s="11">
        <f aca="true" t="shared" si="7" ref="V8:V14">IF(M8=0,0,IF(M8&lt;=50,10,IF(M8&lt;=100,20)))</f>
        <v>20</v>
      </c>
      <c r="W8" s="16">
        <f aca="true" t="shared" si="8" ref="W8:W14">P8+Q8+R8+S8+T8+U8+V8</f>
        <v>5097</v>
      </c>
      <c r="X8" s="11">
        <v>1</v>
      </c>
    </row>
    <row r="9" spans="1:24" ht="39.75" customHeight="1">
      <c r="A9" s="11">
        <v>2</v>
      </c>
      <c r="B9" s="11" t="s">
        <v>311</v>
      </c>
      <c r="C9" s="11" t="s">
        <v>157</v>
      </c>
      <c r="D9" s="11" t="s">
        <v>66</v>
      </c>
      <c r="E9" s="11" t="s">
        <v>312</v>
      </c>
      <c r="F9" s="11">
        <v>153</v>
      </c>
      <c r="G9" s="11">
        <v>15.8</v>
      </c>
      <c r="H9" s="11"/>
      <c r="I9" s="11"/>
      <c r="J9" s="11"/>
      <c r="K9" s="11"/>
      <c r="L9" s="11"/>
      <c r="M9" s="11">
        <v>50</v>
      </c>
      <c r="N9" s="11">
        <f t="shared" si="0"/>
        <v>2601</v>
      </c>
      <c r="O9" s="11">
        <f t="shared" si="1"/>
        <v>2417.4</v>
      </c>
      <c r="P9" s="11">
        <v>5018</v>
      </c>
      <c r="Q9" s="11">
        <f t="shared" si="2"/>
        <v>0</v>
      </c>
      <c r="R9" s="11">
        <f t="shared" si="3"/>
        <v>0</v>
      </c>
      <c r="S9" s="11">
        <f t="shared" si="4"/>
        <v>0</v>
      </c>
      <c r="T9" s="11">
        <f t="shared" si="5"/>
        <v>0</v>
      </c>
      <c r="U9" s="11">
        <f t="shared" si="6"/>
        <v>0</v>
      </c>
      <c r="V9" s="11">
        <f t="shared" si="7"/>
        <v>10</v>
      </c>
      <c r="W9" s="16">
        <f t="shared" si="8"/>
        <v>5028</v>
      </c>
      <c r="X9" s="11">
        <v>2</v>
      </c>
    </row>
    <row r="10" spans="1:24" ht="39.75" customHeight="1">
      <c r="A10" s="45">
        <v>3</v>
      </c>
      <c r="B10" s="48" t="s">
        <v>243</v>
      </c>
      <c r="C10" s="11" t="s">
        <v>244</v>
      </c>
      <c r="D10" s="11" t="s">
        <v>102</v>
      </c>
      <c r="E10" s="11" t="s">
        <v>245</v>
      </c>
      <c r="F10" s="11">
        <v>160</v>
      </c>
      <c r="G10" s="11">
        <v>10</v>
      </c>
      <c r="H10" s="11">
        <v>5</v>
      </c>
      <c r="I10" s="11"/>
      <c r="J10" s="11"/>
      <c r="K10" s="11">
        <v>2</v>
      </c>
      <c r="L10" s="11"/>
      <c r="M10" s="11">
        <v>52</v>
      </c>
      <c r="N10" s="11">
        <f t="shared" si="0"/>
        <v>2720</v>
      </c>
      <c r="O10" s="11">
        <f t="shared" si="1"/>
        <v>1600</v>
      </c>
      <c r="P10" s="11">
        <f>N10+O10</f>
        <v>4320</v>
      </c>
      <c r="Q10" s="11">
        <f t="shared" si="2"/>
        <v>40</v>
      </c>
      <c r="R10" s="11">
        <f t="shared" si="3"/>
        <v>0</v>
      </c>
      <c r="S10" s="11">
        <f t="shared" si="4"/>
        <v>0</v>
      </c>
      <c r="T10" s="11">
        <f t="shared" si="5"/>
        <v>20</v>
      </c>
      <c r="U10" s="11">
        <f t="shared" si="6"/>
        <v>0</v>
      </c>
      <c r="V10" s="11">
        <f t="shared" si="7"/>
        <v>20</v>
      </c>
      <c r="W10" s="16">
        <f t="shared" si="8"/>
        <v>4400</v>
      </c>
      <c r="X10" s="11">
        <v>3</v>
      </c>
    </row>
    <row r="11" spans="1:24" ht="39.75" customHeight="1">
      <c r="A11" s="11">
        <v>4</v>
      </c>
      <c r="B11" s="11" t="s">
        <v>82</v>
      </c>
      <c r="C11" s="11" t="s">
        <v>83</v>
      </c>
      <c r="D11" s="11" t="s">
        <v>63</v>
      </c>
      <c r="E11" s="17" t="s">
        <v>84</v>
      </c>
      <c r="F11" s="11">
        <v>150</v>
      </c>
      <c r="G11" s="11">
        <v>11.46</v>
      </c>
      <c r="H11" s="11"/>
      <c r="I11" s="11"/>
      <c r="J11" s="11"/>
      <c r="K11" s="11"/>
      <c r="L11" s="11"/>
      <c r="M11" s="11">
        <v>56</v>
      </c>
      <c r="N11" s="11">
        <f t="shared" si="0"/>
        <v>2550</v>
      </c>
      <c r="O11" s="11">
        <v>1720</v>
      </c>
      <c r="P11" s="11">
        <f>N11+O11</f>
        <v>4270</v>
      </c>
      <c r="Q11" s="11">
        <f t="shared" si="2"/>
        <v>0</v>
      </c>
      <c r="R11" s="11">
        <f t="shared" si="3"/>
        <v>0</v>
      </c>
      <c r="S11" s="11">
        <f t="shared" si="4"/>
        <v>0</v>
      </c>
      <c r="T11" s="11">
        <f t="shared" si="5"/>
        <v>0</v>
      </c>
      <c r="U11" s="11">
        <f t="shared" si="6"/>
        <v>0</v>
      </c>
      <c r="V11" s="11">
        <f t="shared" si="7"/>
        <v>20</v>
      </c>
      <c r="W11" s="16">
        <f t="shared" si="8"/>
        <v>4290</v>
      </c>
      <c r="X11" s="11">
        <v>4</v>
      </c>
    </row>
    <row r="12" spans="1:24" ht="39.75" customHeight="1">
      <c r="A12" s="45">
        <v>5</v>
      </c>
      <c r="B12" s="48" t="s">
        <v>301</v>
      </c>
      <c r="C12" s="11" t="s">
        <v>302</v>
      </c>
      <c r="D12" s="11" t="s">
        <v>52</v>
      </c>
      <c r="E12" s="11" t="s">
        <v>303</v>
      </c>
      <c r="F12" s="11">
        <v>110</v>
      </c>
      <c r="G12" s="11">
        <v>10.09</v>
      </c>
      <c r="H12" s="11"/>
      <c r="I12" s="11"/>
      <c r="J12" s="11"/>
      <c r="K12" s="11"/>
      <c r="L12" s="11"/>
      <c r="M12" s="11">
        <v>60</v>
      </c>
      <c r="N12" s="11">
        <f t="shared" si="0"/>
        <v>1870</v>
      </c>
      <c r="O12" s="11">
        <f t="shared" si="1"/>
        <v>1109.9</v>
      </c>
      <c r="P12" s="11">
        <v>2980</v>
      </c>
      <c r="Q12" s="11">
        <f t="shared" si="2"/>
        <v>0</v>
      </c>
      <c r="R12" s="11">
        <f t="shared" si="3"/>
        <v>0</v>
      </c>
      <c r="S12" s="11">
        <f t="shared" si="4"/>
        <v>0</v>
      </c>
      <c r="T12" s="11">
        <f t="shared" si="5"/>
        <v>0</v>
      </c>
      <c r="U12" s="11">
        <f t="shared" si="6"/>
        <v>0</v>
      </c>
      <c r="V12" s="11">
        <f t="shared" si="7"/>
        <v>20</v>
      </c>
      <c r="W12" s="16">
        <f t="shared" si="8"/>
        <v>3000</v>
      </c>
      <c r="X12" s="11">
        <v>5</v>
      </c>
    </row>
    <row r="13" spans="1:24" ht="39.75" customHeight="1">
      <c r="A13" s="45">
        <v>6</v>
      </c>
      <c r="B13" s="48" t="s">
        <v>177</v>
      </c>
      <c r="C13" s="11" t="s">
        <v>178</v>
      </c>
      <c r="D13" s="11" t="s">
        <v>102</v>
      </c>
      <c r="E13" s="11" t="s">
        <v>179</v>
      </c>
      <c r="F13" s="11">
        <v>132</v>
      </c>
      <c r="G13" s="11">
        <v>3</v>
      </c>
      <c r="H13" s="11">
        <v>7</v>
      </c>
      <c r="I13" s="11"/>
      <c r="J13" s="11"/>
      <c r="K13" s="11"/>
      <c r="L13" s="11"/>
      <c r="M13" s="11">
        <v>51</v>
      </c>
      <c r="N13" s="11">
        <f t="shared" si="0"/>
        <v>2244</v>
      </c>
      <c r="O13" s="11">
        <f t="shared" si="1"/>
        <v>396</v>
      </c>
      <c r="P13" s="11">
        <f>N13+O13</f>
        <v>2640</v>
      </c>
      <c r="Q13" s="11">
        <f t="shared" si="2"/>
        <v>60</v>
      </c>
      <c r="R13" s="11">
        <f t="shared" si="3"/>
        <v>0</v>
      </c>
      <c r="S13" s="11">
        <f t="shared" si="4"/>
        <v>0</v>
      </c>
      <c r="T13" s="11">
        <f t="shared" si="5"/>
        <v>0</v>
      </c>
      <c r="U13" s="11">
        <f t="shared" si="6"/>
        <v>0</v>
      </c>
      <c r="V13" s="11">
        <f t="shared" si="7"/>
        <v>20</v>
      </c>
      <c r="W13" s="16">
        <f t="shared" si="8"/>
        <v>2720</v>
      </c>
      <c r="X13" s="11">
        <v>6</v>
      </c>
    </row>
    <row r="14" spans="1:24" ht="39.75" customHeight="1">
      <c r="A14" s="11">
        <v>7</v>
      </c>
      <c r="B14" s="11" t="s">
        <v>296</v>
      </c>
      <c r="C14" s="11" t="s">
        <v>157</v>
      </c>
      <c r="D14" s="11" t="s">
        <v>297</v>
      </c>
      <c r="E14" s="11" t="s">
        <v>298</v>
      </c>
      <c r="F14" s="11">
        <v>69</v>
      </c>
      <c r="G14" s="11">
        <v>17</v>
      </c>
      <c r="H14" s="11">
        <v>5</v>
      </c>
      <c r="I14" s="11"/>
      <c r="J14" s="11"/>
      <c r="K14" s="11"/>
      <c r="L14" s="11">
        <v>86</v>
      </c>
      <c r="M14" s="11">
        <v>49</v>
      </c>
      <c r="N14" s="11">
        <f t="shared" si="0"/>
        <v>1173</v>
      </c>
      <c r="O14" s="11">
        <f t="shared" si="1"/>
        <v>1173</v>
      </c>
      <c r="P14" s="11">
        <f>N14+O14</f>
        <v>2346</v>
      </c>
      <c r="Q14" s="11">
        <f t="shared" si="2"/>
        <v>40</v>
      </c>
      <c r="R14" s="11">
        <f t="shared" si="3"/>
        <v>0</v>
      </c>
      <c r="S14" s="11">
        <f t="shared" si="4"/>
        <v>0</v>
      </c>
      <c r="T14" s="11">
        <f t="shared" si="5"/>
        <v>0</v>
      </c>
      <c r="U14" s="11">
        <f t="shared" si="6"/>
        <v>17</v>
      </c>
      <c r="V14" s="11">
        <f t="shared" si="7"/>
        <v>10</v>
      </c>
      <c r="W14" s="16">
        <f t="shared" si="8"/>
        <v>2413</v>
      </c>
      <c r="X14" s="11">
        <v>7</v>
      </c>
    </row>
    <row r="15" spans="1:24" ht="39.75" customHeight="1">
      <c r="A15" s="45">
        <v>8</v>
      </c>
      <c r="B15" s="48" t="s">
        <v>57</v>
      </c>
      <c r="C15" s="11" t="s">
        <v>58</v>
      </c>
      <c r="D15" s="11" t="s">
        <v>59</v>
      </c>
      <c r="E15" s="17" t="s">
        <v>60</v>
      </c>
      <c r="F15" s="11">
        <v>100</v>
      </c>
      <c r="G15" s="11">
        <v>5.8</v>
      </c>
      <c r="H15" s="11"/>
      <c r="I15" s="11"/>
      <c r="J15" s="11"/>
      <c r="K15" s="11"/>
      <c r="L15" s="11"/>
      <c r="M15" s="11">
        <v>55</v>
      </c>
      <c r="N15" s="11">
        <v>1700</v>
      </c>
      <c r="O15" s="11">
        <v>580</v>
      </c>
      <c r="P15" s="11">
        <v>2280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20</v>
      </c>
      <c r="W15" s="16">
        <v>2355</v>
      </c>
      <c r="X15" s="11">
        <v>8</v>
      </c>
    </row>
    <row r="16" spans="1:24" ht="39.75" customHeight="1">
      <c r="A16" s="11">
        <v>9</v>
      </c>
      <c r="B16" s="11" t="s">
        <v>153</v>
      </c>
      <c r="C16" s="11" t="s">
        <v>154</v>
      </c>
      <c r="D16" s="11" t="s">
        <v>59</v>
      </c>
      <c r="E16" s="11" t="s">
        <v>155</v>
      </c>
      <c r="F16" s="11">
        <v>70</v>
      </c>
      <c r="G16" s="11">
        <v>14</v>
      </c>
      <c r="H16" s="11"/>
      <c r="I16" s="11"/>
      <c r="J16" s="11"/>
      <c r="K16" s="11"/>
      <c r="L16" s="11"/>
      <c r="M16" s="11">
        <v>57</v>
      </c>
      <c r="N16" s="11">
        <f aca="true" t="shared" si="9" ref="N16:N33">F16*17</f>
        <v>1190</v>
      </c>
      <c r="O16" s="11">
        <f>F16*G16</f>
        <v>980</v>
      </c>
      <c r="P16" s="11">
        <f aca="true" t="shared" si="10" ref="P16:P33">N16+O16</f>
        <v>2170</v>
      </c>
      <c r="Q16" s="11">
        <f aca="true" t="shared" si="11" ref="Q16:Q33">IF(H16=4,30,IF(H16=5,40,IF(H16=6,50,IF(H16=7,60,IF(H16=8,70,0)))))</f>
        <v>0</v>
      </c>
      <c r="R16" s="11">
        <f aca="true" t="shared" si="12" ref="R16:R33">IF(I16=3,15,0)</f>
        <v>0</v>
      </c>
      <c r="S16" s="11">
        <f aca="true" t="shared" si="13" ref="S16:S33">IF(J16=1,5,IF(J16=2,10,IF(J16=3,20,IF(J16&gt;3,20,0))))</f>
        <v>0</v>
      </c>
      <c r="T16" s="11">
        <f aca="true" t="shared" si="14" ref="T16:T33">IF(K16=1,10,IF(K16=2,20,IF(K16=3,30,IF(K16&gt;3,30,0))))</f>
        <v>0</v>
      </c>
      <c r="U16" s="11">
        <f aca="true" t="shared" si="15" ref="U16:U30">IF(L16&gt;=70,17,IF(L16&gt;=67,15,IF(L16&gt;=60,12,IF(L16&gt;=50,10,0))))</f>
        <v>0</v>
      </c>
      <c r="V16" s="11">
        <f aca="true" t="shared" si="16" ref="V16:V30">IF(M16=0,0,IF(M16&lt;=50,10,IF(M16&lt;=100,20)))</f>
        <v>20</v>
      </c>
      <c r="W16" s="16">
        <f aca="true" t="shared" si="17" ref="W16:W30">P16+Q16+R16+S16+T16+U16+V16</f>
        <v>2190</v>
      </c>
      <c r="X16" s="11">
        <v>9</v>
      </c>
    </row>
    <row r="17" spans="1:24" ht="39.75" customHeight="1">
      <c r="A17" s="45">
        <v>10</v>
      </c>
      <c r="B17" s="11" t="s">
        <v>95</v>
      </c>
      <c r="C17" s="11" t="s">
        <v>76</v>
      </c>
      <c r="D17" s="11" t="s">
        <v>96</v>
      </c>
      <c r="E17" s="17" t="s">
        <v>97</v>
      </c>
      <c r="F17" s="11">
        <v>80</v>
      </c>
      <c r="G17" s="11">
        <v>9</v>
      </c>
      <c r="H17" s="11"/>
      <c r="I17" s="11"/>
      <c r="J17" s="11"/>
      <c r="K17" s="11"/>
      <c r="L17" s="11"/>
      <c r="M17" s="11">
        <v>55</v>
      </c>
      <c r="N17" s="11">
        <f t="shared" si="9"/>
        <v>1360</v>
      </c>
      <c r="O17" s="11">
        <f>F17*G17</f>
        <v>720</v>
      </c>
      <c r="P17" s="11">
        <f t="shared" si="10"/>
        <v>2080</v>
      </c>
      <c r="Q17" s="11">
        <f t="shared" si="11"/>
        <v>0</v>
      </c>
      <c r="R17" s="11">
        <f t="shared" si="12"/>
        <v>0</v>
      </c>
      <c r="S17" s="11">
        <f t="shared" si="13"/>
        <v>0</v>
      </c>
      <c r="T17" s="11">
        <f t="shared" si="14"/>
        <v>0</v>
      </c>
      <c r="U17" s="11">
        <f t="shared" si="15"/>
        <v>0</v>
      </c>
      <c r="V17" s="11">
        <f t="shared" si="16"/>
        <v>20</v>
      </c>
      <c r="W17" s="16">
        <f t="shared" si="17"/>
        <v>2100</v>
      </c>
      <c r="X17" s="11">
        <v>10</v>
      </c>
    </row>
    <row r="18" spans="1:24" ht="39.75" customHeight="1">
      <c r="A18" s="45">
        <v>11</v>
      </c>
      <c r="B18" s="48" t="s">
        <v>107</v>
      </c>
      <c r="C18" s="11" t="s">
        <v>108</v>
      </c>
      <c r="D18" s="11" t="s">
        <v>109</v>
      </c>
      <c r="E18" s="17" t="s">
        <v>110</v>
      </c>
      <c r="F18" s="11">
        <v>80</v>
      </c>
      <c r="G18" s="11">
        <v>9</v>
      </c>
      <c r="H18" s="11"/>
      <c r="I18" s="11"/>
      <c r="J18" s="11"/>
      <c r="K18" s="11"/>
      <c r="L18" s="11"/>
      <c r="M18" s="11">
        <v>55</v>
      </c>
      <c r="N18" s="11">
        <f t="shared" si="9"/>
        <v>1360</v>
      </c>
      <c r="O18" s="11">
        <f>F18*G18</f>
        <v>720</v>
      </c>
      <c r="P18" s="11">
        <f t="shared" si="10"/>
        <v>2080</v>
      </c>
      <c r="Q18" s="11">
        <f t="shared" si="11"/>
        <v>0</v>
      </c>
      <c r="R18" s="11">
        <f t="shared" si="12"/>
        <v>0</v>
      </c>
      <c r="S18" s="11">
        <f t="shared" si="13"/>
        <v>0</v>
      </c>
      <c r="T18" s="11">
        <f t="shared" si="14"/>
        <v>0</v>
      </c>
      <c r="U18" s="11">
        <f t="shared" si="15"/>
        <v>0</v>
      </c>
      <c r="V18" s="11">
        <f t="shared" si="16"/>
        <v>20</v>
      </c>
      <c r="W18" s="16">
        <f t="shared" si="17"/>
        <v>2100</v>
      </c>
      <c r="X18" s="11">
        <v>11</v>
      </c>
    </row>
    <row r="19" spans="1:24" ht="39.75" customHeight="1">
      <c r="A19" s="48">
        <v>12</v>
      </c>
      <c r="B19" s="48" t="s">
        <v>72</v>
      </c>
      <c r="C19" s="11" t="s">
        <v>73</v>
      </c>
      <c r="D19" s="11" t="s">
        <v>55</v>
      </c>
      <c r="E19" s="17" t="s">
        <v>74</v>
      </c>
      <c r="F19" s="11">
        <v>80</v>
      </c>
      <c r="G19" s="11">
        <v>9</v>
      </c>
      <c r="H19" s="11"/>
      <c r="I19" s="11">
        <v>3</v>
      </c>
      <c r="J19" s="11"/>
      <c r="K19" s="11"/>
      <c r="L19" s="11"/>
      <c r="M19" s="11">
        <v>57</v>
      </c>
      <c r="N19" s="11">
        <f>F19*17</f>
        <v>1360</v>
      </c>
      <c r="O19" s="11">
        <f>F19*G19</f>
        <v>720</v>
      </c>
      <c r="P19" s="11">
        <f>N19+O19</f>
        <v>2080</v>
      </c>
      <c r="Q19" s="11">
        <f>IF(H19=4,30,IF(H19=5,40,IF(H19=6,50,IF(H19=7,60,IF(H19=8,70,0)))))</f>
        <v>0</v>
      </c>
      <c r="R19" s="11">
        <f>IF(I19=3,15,0)</f>
        <v>15</v>
      </c>
      <c r="S19" s="11">
        <f>IF(J19=1,5,IF(J19=2,10,IF(J19=3,20,IF(J19&gt;3,20,0))))</f>
        <v>0</v>
      </c>
      <c r="T19" s="11">
        <f>IF(K19=1,10,IF(K19=2,20,IF(K19=3,30,IF(K19&gt;3,30,0))))</f>
        <v>0</v>
      </c>
      <c r="U19" s="11">
        <f>IF(L19&gt;=70,17,IF(L19&gt;=67,15,IF(L19&gt;=60,12,IF(L19&gt;=50,10,0))))</f>
        <v>0</v>
      </c>
      <c r="V19" s="11">
        <f>IF(M19=0,0,IF(M19&lt;=50,10,IF(M19&lt;=100,20)))</f>
        <v>20</v>
      </c>
      <c r="W19" s="16">
        <f>P19+Q19+R19+S19+T19+U19+V19</f>
        <v>2115</v>
      </c>
      <c r="X19" s="11">
        <v>16</v>
      </c>
    </row>
    <row r="20" spans="1:24" ht="39.75" customHeight="1">
      <c r="A20" s="45">
        <v>13</v>
      </c>
      <c r="B20" s="48" t="s">
        <v>202</v>
      </c>
      <c r="C20" s="11" t="s">
        <v>65</v>
      </c>
      <c r="D20" s="11" t="s">
        <v>63</v>
      </c>
      <c r="E20" s="11" t="s">
        <v>203</v>
      </c>
      <c r="F20" s="11">
        <v>83</v>
      </c>
      <c r="G20" s="11">
        <v>7.48</v>
      </c>
      <c r="H20" s="11">
        <v>4</v>
      </c>
      <c r="I20" s="11"/>
      <c r="J20" s="11"/>
      <c r="K20" s="11"/>
      <c r="L20" s="11"/>
      <c r="M20" s="11">
        <v>63</v>
      </c>
      <c r="N20" s="11">
        <f t="shared" si="9"/>
        <v>1411</v>
      </c>
      <c r="O20" s="11">
        <v>621</v>
      </c>
      <c r="P20" s="11">
        <f t="shared" si="10"/>
        <v>2032</v>
      </c>
      <c r="Q20" s="11">
        <f t="shared" si="11"/>
        <v>30</v>
      </c>
      <c r="R20" s="11">
        <f t="shared" si="12"/>
        <v>0</v>
      </c>
      <c r="S20" s="11">
        <f t="shared" si="13"/>
        <v>0</v>
      </c>
      <c r="T20" s="11">
        <f t="shared" si="14"/>
        <v>0</v>
      </c>
      <c r="U20" s="11">
        <f t="shared" si="15"/>
        <v>0</v>
      </c>
      <c r="V20" s="11">
        <f t="shared" si="16"/>
        <v>20</v>
      </c>
      <c r="W20" s="16">
        <f t="shared" si="17"/>
        <v>2082</v>
      </c>
      <c r="X20" s="11">
        <v>12</v>
      </c>
    </row>
    <row r="21" spans="1:24" ht="39.75" customHeight="1">
      <c r="A21" s="45">
        <v>14</v>
      </c>
      <c r="B21" s="48" t="s">
        <v>119</v>
      </c>
      <c r="C21" s="11" t="s">
        <v>86</v>
      </c>
      <c r="D21" s="11" t="s">
        <v>120</v>
      </c>
      <c r="E21" s="17" t="s">
        <v>121</v>
      </c>
      <c r="F21" s="11">
        <v>69</v>
      </c>
      <c r="G21" s="11">
        <v>11.2</v>
      </c>
      <c r="H21" s="11"/>
      <c r="I21" s="11"/>
      <c r="J21" s="11"/>
      <c r="K21" s="11"/>
      <c r="L21" s="11"/>
      <c r="M21" s="11">
        <v>52</v>
      </c>
      <c r="N21" s="11">
        <f t="shared" si="9"/>
        <v>1173</v>
      </c>
      <c r="O21" s="11">
        <v>773</v>
      </c>
      <c r="P21" s="11">
        <f t="shared" si="10"/>
        <v>1946</v>
      </c>
      <c r="Q21" s="11">
        <f t="shared" si="11"/>
        <v>0</v>
      </c>
      <c r="R21" s="11">
        <f t="shared" si="12"/>
        <v>0</v>
      </c>
      <c r="S21" s="11">
        <f t="shared" si="13"/>
        <v>0</v>
      </c>
      <c r="T21" s="11">
        <f t="shared" si="14"/>
        <v>0</v>
      </c>
      <c r="U21" s="11">
        <f t="shared" si="15"/>
        <v>0</v>
      </c>
      <c r="V21" s="11">
        <f t="shared" si="16"/>
        <v>20</v>
      </c>
      <c r="W21" s="16">
        <f t="shared" si="17"/>
        <v>1966</v>
      </c>
      <c r="X21" s="11">
        <v>13</v>
      </c>
    </row>
    <row r="22" spans="1:24" ht="39.75" customHeight="1">
      <c r="A22" s="45">
        <v>15</v>
      </c>
      <c r="B22" s="48" t="s">
        <v>299</v>
      </c>
      <c r="C22" s="11" t="s">
        <v>76</v>
      </c>
      <c r="D22" s="11" t="s">
        <v>66</v>
      </c>
      <c r="E22" s="11" t="s">
        <v>300</v>
      </c>
      <c r="F22" s="11">
        <v>52</v>
      </c>
      <c r="G22" s="11">
        <v>17</v>
      </c>
      <c r="H22" s="11"/>
      <c r="I22" s="11">
        <v>3</v>
      </c>
      <c r="J22" s="11">
        <v>1</v>
      </c>
      <c r="K22" s="11"/>
      <c r="L22" s="11"/>
      <c r="M22" s="11">
        <v>41</v>
      </c>
      <c r="N22" s="11">
        <f t="shared" si="9"/>
        <v>884</v>
      </c>
      <c r="O22" s="11">
        <f>F22*G22</f>
        <v>884</v>
      </c>
      <c r="P22" s="11">
        <f t="shared" si="10"/>
        <v>1768</v>
      </c>
      <c r="Q22" s="11">
        <f t="shared" si="11"/>
        <v>0</v>
      </c>
      <c r="R22" s="11">
        <f t="shared" si="12"/>
        <v>15</v>
      </c>
      <c r="S22" s="11">
        <f t="shared" si="13"/>
        <v>5</v>
      </c>
      <c r="T22" s="11">
        <f t="shared" si="14"/>
        <v>0</v>
      </c>
      <c r="U22" s="11">
        <f t="shared" si="15"/>
        <v>0</v>
      </c>
      <c r="V22" s="11">
        <f t="shared" si="16"/>
        <v>10</v>
      </c>
      <c r="W22" s="16">
        <f t="shared" si="17"/>
        <v>1798</v>
      </c>
      <c r="X22" s="11">
        <v>14</v>
      </c>
    </row>
    <row r="23" spans="1:24" ht="39.75" customHeight="1">
      <c r="A23" s="45">
        <v>16</v>
      </c>
      <c r="B23" s="48" t="s">
        <v>237</v>
      </c>
      <c r="C23" s="11" t="s">
        <v>238</v>
      </c>
      <c r="D23" s="11" t="s">
        <v>80</v>
      </c>
      <c r="E23" s="11" t="s">
        <v>239</v>
      </c>
      <c r="F23" s="11">
        <v>94</v>
      </c>
      <c r="G23" s="11"/>
      <c r="H23" s="11"/>
      <c r="I23" s="11"/>
      <c r="J23" s="11"/>
      <c r="K23" s="11"/>
      <c r="L23" s="11"/>
      <c r="M23" s="11">
        <v>52</v>
      </c>
      <c r="N23" s="11">
        <f t="shared" si="9"/>
        <v>1598</v>
      </c>
      <c r="O23" s="11">
        <f>F23*G23</f>
        <v>0</v>
      </c>
      <c r="P23" s="11">
        <f t="shared" si="10"/>
        <v>1598</v>
      </c>
      <c r="Q23" s="11">
        <f t="shared" si="11"/>
        <v>0</v>
      </c>
      <c r="R23" s="11">
        <f t="shared" si="12"/>
        <v>0</v>
      </c>
      <c r="S23" s="11">
        <f t="shared" si="13"/>
        <v>0</v>
      </c>
      <c r="T23" s="11">
        <f t="shared" si="14"/>
        <v>0</v>
      </c>
      <c r="U23" s="11">
        <f t="shared" si="15"/>
        <v>0</v>
      </c>
      <c r="V23" s="11">
        <f t="shared" si="16"/>
        <v>20</v>
      </c>
      <c r="W23" s="16">
        <f t="shared" si="17"/>
        <v>1618</v>
      </c>
      <c r="X23" s="11">
        <v>15</v>
      </c>
    </row>
    <row r="24" spans="1:24" ht="39.75" customHeight="1">
      <c r="A24" s="45">
        <v>17</v>
      </c>
      <c r="B24" s="48" t="s">
        <v>127</v>
      </c>
      <c r="C24" s="11" t="s">
        <v>93</v>
      </c>
      <c r="D24" s="11" t="s">
        <v>102</v>
      </c>
      <c r="E24" s="11" t="s">
        <v>128</v>
      </c>
      <c r="F24" s="11">
        <v>48</v>
      </c>
      <c r="G24" s="11">
        <v>13.2</v>
      </c>
      <c r="H24" s="11">
        <v>4</v>
      </c>
      <c r="I24" s="11"/>
      <c r="J24" s="11">
        <v>2</v>
      </c>
      <c r="K24" s="11"/>
      <c r="L24" s="11"/>
      <c r="M24" s="11">
        <v>44</v>
      </c>
      <c r="N24" s="11">
        <f t="shared" si="9"/>
        <v>816</v>
      </c>
      <c r="O24" s="11">
        <v>634</v>
      </c>
      <c r="P24" s="11">
        <f t="shared" si="10"/>
        <v>1450</v>
      </c>
      <c r="Q24" s="11">
        <f t="shared" si="11"/>
        <v>30</v>
      </c>
      <c r="R24" s="11">
        <f t="shared" si="12"/>
        <v>0</v>
      </c>
      <c r="S24" s="11">
        <f t="shared" si="13"/>
        <v>10</v>
      </c>
      <c r="T24" s="11">
        <f t="shared" si="14"/>
        <v>0</v>
      </c>
      <c r="U24" s="11">
        <f t="shared" si="15"/>
        <v>0</v>
      </c>
      <c r="V24" s="11">
        <f t="shared" si="16"/>
        <v>10</v>
      </c>
      <c r="W24" s="16">
        <f t="shared" si="17"/>
        <v>1500</v>
      </c>
      <c r="X24" s="11">
        <v>17</v>
      </c>
    </row>
    <row r="25" spans="1:24" ht="39.75" customHeight="1">
      <c r="A25" s="45">
        <v>18</v>
      </c>
      <c r="B25" s="48" t="s">
        <v>329</v>
      </c>
      <c r="C25" s="11" t="s">
        <v>54</v>
      </c>
      <c r="D25" s="11" t="s">
        <v>109</v>
      </c>
      <c r="E25" s="11" t="s">
        <v>330</v>
      </c>
      <c r="F25" s="11">
        <v>70</v>
      </c>
      <c r="G25" s="11">
        <v>3</v>
      </c>
      <c r="H25" s="11"/>
      <c r="I25" s="11"/>
      <c r="J25" s="11"/>
      <c r="K25" s="11"/>
      <c r="L25" s="11"/>
      <c r="M25" s="11">
        <v>51</v>
      </c>
      <c r="N25" s="11">
        <f t="shared" si="9"/>
        <v>1190</v>
      </c>
      <c r="O25" s="11">
        <f>F25*G25</f>
        <v>210</v>
      </c>
      <c r="P25" s="11">
        <f t="shared" si="10"/>
        <v>1400</v>
      </c>
      <c r="Q25" s="11">
        <f t="shared" si="11"/>
        <v>0</v>
      </c>
      <c r="R25" s="11">
        <f t="shared" si="12"/>
        <v>0</v>
      </c>
      <c r="S25" s="11">
        <f t="shared" si="13"/>
        <v>0</v>
      </c>
      <c r="T25" s="11">
        <f t="shared" si="14"/>
        <v>0</v>
      </c>
      <c r="U25" s="11">
        <f t="shared" si="15"/>
        <v>0</v>
      </c>
      <c r="V25" s="11">
        <f t="shared" si="16"/>
        <v>20</v>
      </c>
      <c r="W25" s="16">
        <f t="shared" si="17"/>
        <v>1420</v>
      </c>
      <c r="X25" s="11">
        <v>18</v>
      </c>
    </row>
    <row r="26" spans="1:24" ht="39.75" customHeight="1">
      <c r="A26" s="45">
        <v>19</v>
      </c>
      <c r="B26" s="48" t="s">
        <v>259</v>
      </c>
      <c r="C26" s="11" t="s">
        <v>54</v>
      </c>
      <c r="D26" s="11" t="s">
        <v>66</v>
      </c>
      <c r="E26" s="11" t="s">
        <v>260</v>
      </c>
      <c r="F26" s="11">
        <v>40</v>
      </c>
      <c r="G26" s="11">
        <v>12</v>
      </c>
      <c r="H26" s="11">
        <v>6</v>
      </c>
      <c r="I26" s="11">
        <v>3</v>
      </c>
      <c r="J26" s="11"/>
      <c r="K26" s="11">
        <v>3</v>
      </c>
      <c r="L26" s="11">
        <v>67</v>
      </c>
      <c r="M26" s="11">
        <v>59</v>
      </c>
      <c r="N26" s="11">
        <f t="shared" si="9"/>
        <v>680</v>
      </c>
      <c r="O26" s="11">
        <f>F26*G26</f>
        <v>480</v>
      </c>
      <c r="P26" s="11">
        <f t="shared" si="10"/>
        <v>1160</v>
      </c>
      <c r="Q26" s="11">
        <f t="shared" si="11"/>
        <v>50</v>
      </c>
      <c r="R26" s="11">
        <f t="shared" si="12"/>
        <v>15</v>
      </c>
      <c r="S26" s="11">
        <f t="shared" si="13"/>
        <v>0</v>
      </c>
      <c r="T26" s="11">
        <f t="shared" si="14"/>
        <v>30</v>
      </c>
      <c r="U26" s="11">
        <f t="shared" si="15"/>
        <v>15</v>
      </c>
      <c r="V26" s="11">
        <f t="shared" si="16"/>
        <v>20</v>
      </c>
      <c r="W26" s="16">
        <f t="shared" si="17"/>
        <v>1290</v>
      </c>
      <c r="X26" s="11">
        <v>19</v>
      </c>
    </row>
    <row r="27" spans="1:24" ht="39.75" customHeight="1">
      <c r="A27" s="45">
        <v>20</v>
      </c>
      <c r="B27" s="48" t="s">
        <v>147</v>
      </c>
      <c r="C27" s="11" t="s">
        <v>148</v>
      </c>
      <c r="D27" s="11" t="s">
        <v>149</v>
      </c>
      <c r="E27" s="11" t="s">
        <v>150</v>
      </c>
      <c r="F27" s="11">
        <v>39</v>
      </c>
      <c r="G27" s="11">
        <v>13.82</v>
      </c>
      <c r="H27" s="11">
        <v>4</v>
      </c>
      <c r="I27" s="11">
        <v>3</v>
      </c>
      <c r="J27" s="11">
        <v>3</v>
      </c>
      <c r="K27" s="11"/>
      <c r="L27" s="11"/>
      <c r="M27" s="11">
        <v>46</v>
      </c>
      <c r="N27" s="11">
        <f t="shared" si="9"/>
        <v>663</v>
      </c>
      <c r="O27" s="11">
        <f>F27*G27</f>
        <v>538.98</v>
      </c>
      <c r="P27" s="11">
        <f t="shared" si="10"/>
        <v>1201.98</v>
      </c>
      <c r="Q27" s="11">
        <f t="shared" si="11"/>
        <v>30</v>
      </c>
      <c r="R27" s="11">
        <f t="shared" si="12"/>
        <v>15</v>
      </c>
      <c r="S27" s="11">
        <f t="shared" si="13"/>
        <v>20</v>
      </c>
      <c r="T27" s="11">
        <f t="shared" si="14"/>
        <v>0</v>
      </c>
      <c r="U27" s="11">
        <f t="shared" si="15"/>
        <v>0</v>
      </c>
      <c r="V27" s="11">
        <f t="shared" si="16"/>
        <v>10</v>
      </c>
      <c r="W27" s="16">
        <v>1277</v>
      </c>
      <c r="X27" s="11">
        <v>20</v>
      </c>
    </row>
    <row r="28" spans="1:24" ht="39.75" customHeight="1">
      <c r="A28" s="45">
        <v>21</v>
      </c>
      <c r="B28" s="48" t="s">
        <v>233</v>
      </c>
      <c r="C28" s="11" t="s">
        <v>178</v>
      </c>
      <c r="D28" s="11" t="s">
        <v>59</v>
      </c>
      <c r="E28" s="11" t="s">
        <v>234</v>
      </c>
      <c r="F28" s="11">
        <v>48</v>
      </c>
      <c r="G28" s="11">
        <v>5.56</v>
      </c>
      <c r="H28" s="11">
        <v>4</v>
      </c>
      <c r="I28" s="11"/>
      <c r="J28" s="11">
        <v>1</v>
      </c>
      <c r="K28" s="11"/>
      <c r="L28" s="11"/>
      <c r="M28" s="11">
        <v>40</v>
      </c>
      <c r="N28" s="11">
        <f t="shared" si="9"/>
        <v>816</v>
      </c>
      <c r="O28" s="11">
        <v>267</v>
      </c>
      <c r="P28" s="11">
        <f t="shared" si="10"/>
        <v>1083</v>
      </c>
      <c r="Q28" s="11">
        <f t="shared" si="11"/>
        <v>30</v>
      </c>
      <c r="R28" s="11">
        <f t="shared" si="12"/>
        <v>0</v>
      </c>
      <c r="S28" s="11">
        <f t="shared" si="13"/>
        <v>5</v>
      </c>
      <c r="T28" s="11">
        <f t="shared" si="14"/>
        <v>0</v>
      </c>
      <c r="U28" s="11">
        <f t="shared" si="15"/>
        <v>0</v>
      </c>
      <c r="V28" s="11">
        <f t="shared" si="16"/>
        <v>10</v>
      </c>
      <c r="W28" s="16">
        <f t="shared" si="17"/>
        <v>1128</v>
      </c>
      <c r="X28" s="11">
        <v>21</v>
      </c>
    </row>
    <row r="29" spans="1:24" ht="39.75" customHeight="1">
      <c r="A29" s="45">
        <v>22</v>
      </c>
      <c r="B29" s="48" t="s">
        <v>292</v>
      </c>
      <c r="C29" s="11" t="s">
        <v>133</v>
      </c>
      <c r="D29" s="11" t="s">
        <v>181</v>
      </c>
      <c r="E29" s="11" t="s">
        <v>293</v>
      </c>
      <c r="F29" s="11">
        <v>47</v>
      </c>
      <c r="G29" s="11">
        <v>3</v>
      </c>
      <c r="H29" s="11"/>
      <c r="I29" s="11">
        <v>3</v>
      </c>
      <c r="J29" s="11">
        <v>3</v>
      </c>
      <c r="K29" s="11"/>
      <c r="L29" s="11"/>
      <c r="M29" s="11">
        <v>48</v>
      </c>
      <c r="N29" s="11">
        <f t="shared" si="9"/>
        <v>799</v>
      </c>
      <c r="O29" s="11">
        <f>F29*G29</f>
        <v>141</v>
      </c>
      <c r="P29" s="11">
        <f t="shared" si="10"/>
        <v>940</v>
      </c>
      <c r="Q29" s="11">
        <f t="shared" si="11"/>
        <v>0</v>
      </c>
      <c r="R29" s="11">
        <f t="shared" si="12"/>
        <v>15</v>
      </c>
      <c r="S29" s="11">
        <f t="shared" si="13"/>
        <v>20</v>
      </c>
      <c r="T29" s="11">
        <f t="shared" si="14"/>
        <v>0</v>
      </c>
      <c r="U29" s="11">
        <f t="shared" si="15"/>
        <v>0</v>
      </c>
      <c r="V29" s="11">
        <f t="shared" si="16"/>
        <v>10</v>
      </c>
      <c r="W29" s="16">
        <f t="shared" si="17"/>
        <v>985</v>
      </c>
      <c r="X29" s="11">
        <v>22</v>
      </c>
    </row>
    <row r="30" spans="1:24" ht="39.75" customHeight="1">
      <c r="A30" s="45">
        <v>23</v>
      </c>
      <c r="B30" s="48" t="s">
        <v>267</v>
      </c>
      <c r="C30" s="11" t="s">
        <v>89</v>
      </c>
      <c r="D30" s="11" t="s">
        <v>268</v>
      </c>
      <c r="E30" s="11" t="s">
        <v>269</v>
      </c>
      <c r="F30" s="11">
        <v>48</v>
      </c>
      <c r="G30" s="11">
        <v>2</v>
      </c>
      <c r="H30" s="11"/>
      <c r="I30" s="11"/>
      <c r="J30" s="11"/>
      <c r="K30" s="11">
        <v>2</v>
      </c>
      <c r="L30" s="11"/>
      <c r="M30" s="11">
        <v>48</v>
      </c>
      <c r="N30" s="11">
        <f t="shared" si="9"/>
        <v>816</v>
      </c>
      <c r="O30" s="11">
        <f>F30*G30</f>
        <v>96</v>
      </c>
      <c r="P30" s="11">
        <f t="shared" si="10"/>
        <v>912</v>
      </c>
      <c r="Q30" s="11">
        <f t="shared" si="11"/>
        <v>0</v>
      </c>
      <c r="R30" s="11">
        <f t="shared" si="12"/>
        <v>0</v>
      </c>
      <c r="S30" s="11">
        <f t="shared" si="13"/>
        <v>0</v>
      </c>
      <c r="T30" s="11">
        <f t="shared" si="14"/>
        <v>20</v>
      </c>
      <c r="U30" s="11">
        <f t="shared" si="15"/>
        <v>0</v>
      </c>
      <c r="V30" s="11">
        <f t="shared" si="16"/>
        <v>10</v>
      </c>
      <c r="W30" s="16">
        <f t="shared" si="17"/>
        <v>942</v>
      </c>
      <c r="X30" s="11">
        <v>23</v>
      </c>
    </row>
    <row r="31" spans="1:24" ht="39.75" customHeight="1">
      <c r="A31" s="45">
        <v>24</v>
      </c>
      <c r="B31" s="48" t="s">
        <v>39</v>
      </c>
      <c r="C31" s="11" t="s">
        <v>40</v>
      </c>
      <c r="D31" s="11" t="s">
        <v>41</v>
      </c>
      <c r="E31" s="11" t="s">
        <v>42</v>
      </c>
      <c r="F31" s="11">
        <v>40</v>
      </c>
      <c r="G31" s="11">
        <v>2</v>
      </c>
      <c r="H31" s="11"/>
      <c r="I31" s="11"/>
      <c r="J31" s="11">
        <v>2</v>
      </c>
      <c r="K31" s="11"/>
      <c r="L31" s="11"/>
      <c r="M31" s="11">
        <v>37</v>
      </c>
      <c r="N31" s="11">
        <f t="shared" si="9"/>
        <v>680</v>
      </c>
      <c r="O31" s="11">
        <f>F31*G31</f>
        <v>80</v>
      </c>
      <c r="P31" s="11">
        <f t="shared" si="10"/>
        <v>760</v>
      </c>
      <c r="Q31" s="11">
        <f t="shared" si="11"/>
        <v>0</v>
      </c>
      <c r="R31" s="11">
        <f t="shared" si="12"/>
        <v>0</v>
      </c>
      <c r="S31" s="11">
        <f t="shared" si="13"/>
        <v>10</v>
      </c>
      <c r="T31" s="11">
        <f t="shared" si="14"/>
        <v>0</v>
      </c>
      <c r="U31" s="11">
        <v>0</v>
      </c>
      <c r="V31" s="11">
        <v>10</v>
      </c>
      <c r="W31" s="46">
        <v>780</v>
      </c>
      <c r="X31" s="11">
        <v>24</v>
      </c>
    </row>
    <row r="32" spans="1:24" ht="39.75" customHeight="1">
      <c r="A32" s="45">
        <v>25</v>
      </c>
      <c r="B32" s="48" t="s">
        <v>68</v>
      </c>
      <c r="C32" s="11" t="s">
        <v>69</v>
      </c>
      <c r="D32" s="11" t="s">
        <v>70</v>
      </c>
      <c r="E32" s="17" t="s">
        <v>71</v>
      </c>
      <c r="F32" s="11">
        <v>33</v>
      </c>
      <c r="G32" s="11">
        <v>4</v>
      </c>
      <c r="H32" s="11"/>
      <c r="I32" s="11">
        <v>3</v>
      </c>
      <c r="J32" s="11"/>
      <c r="K32" s="11"/>
      <c r="L32" s="11"/>
      <c r="M32" s="11">
        <v>36</v>
      </c>
      <c r="N32" s="11">
        <f t="shared" si="9"/>
        <v>561</v>
      </c>
      <c r="O32" s="11">
        <f>F32*G32</f>
        <v>132</v>
      </c>
      <c r="P32" s="11">
        <f t="shared" si="10"/>
        <v>693</v>
      </c>
      <c r="Q32" s="11">
        <f t="shared" si="11"/>
        <v>0</v>
      </c>
      <c r="R32" s="11">
        <f t="shared" si="12"/>
        <v>15</v>
      </c>
      <c r="S32" s="11">
        <f t="shared" si="13"/>
        <v>0</v>
      </c>
      <c r="T32" s="11">
        <f t="shared" si="14"/>
        <v>0</v>
      </c>
      <c r="U32" s="11">
        <f>IF(L32&gt;=70,17,IF(L32&gt;=67,15,IF(L32&gt;=60,12,IF(L32&gt;=50,10,0))))</f>
        <v>0</v>
      </c>
      <c r="V32" s="11">
        <f>IF(M32=0,0,IF(M32&lt;=50,10,IF(M32&lt;=100,20)))</f>
        <v>10</v>
      </c>
      <c r="W32" s="16">
        <v>718</v>
      </c>
      <c r="X32" s="11">
        <v>25</v>
      </c>
    </row>
    <row r="33" spans="1:24" ht="39.75" customHeight="1">
      <c r="A33" s="45">
        <v>26</v>
      </c>
      <c r="B33" s="48" t="s">
        <v>50</v>
      </c>
      <c r="C33" s="11" t="s">
        <v>51</v>
      </c>
      <c r="D33" s="11" t="s">
        <v>55</v>
      </c>
      <c r="E33" s="11" t="s">
        <v>483</v>
      </c>
      <c r="F33" s="11">
        <v>36</v>
      </c>
      <c r="G33" s="11"/>
      <c r="H33" s="11">
        <v>5</v>
      </c>
      <c r="I33" s="11"/>
      <c r="J33" s="11"/>
      <c r="K33" s="11"/>
      <c r="L33" s="11"/>
      <c r="M33" s="11">
        <v>50</v>
      </c>
      <c r="N33" s="11">
        <f t="shared" si="9"/>
        <v>612</v>
      </c>
      <c r="O33" s="11">
        <f>F33*G33</f>
        <v>0</v>
      </c>
      <c r="P33" s="11">
        <f t="shared" si="10"/>
        <v>612</v>
      </c>
      <c r="Q33" s="11">
        <f t="shared" si="11"/>
        <v>40</v>
      </c>
      <c r="R33" s="11">
        <f t="shared" si="12"/>
        <v>0</v>
      </c>
      <c r="S33" s="11">
        <f t="shared" si="13"/>
        <v>0</v>
      </c>
      <c r="T33" s="11">
        <f t="shared" si="14"/>
        <v>0</v>
      </c>
      <c r="U33" s="11">
        <f>IF(L33&gt;=70,17,IF(L33&gt;=67,15,IF(L33&gt;=60,12,IF(L33&gt;=50,10,0))))</f>
        <v>0</v>
      </c>
      <c r="V33" s="11">
        <f>IF(M33=0,0,IF(M33&lt;=50,10,IF(M33&lt;=100,20)))</f>
        <v>10</v>
      </c>
      <c r="W33" s="46">
        <f>P33+Q33+R33+S33+T33+U33+V33</f>
        <v>662</v>
      </c>
      <c r="X33" s="11">
        <v>26</v>
      </c>
    </row>
    <row r="34" spans="1:24" ht="39.75" customHeight="1">
      <c r="A34" s="45">
        <v>27</v>
      </c>
      <c r="B34" s="48" t="s">
        <v>61</v>
      </c>
      <c r="C34" s="11" t="s">
        <v>65</v>
      </c>
      <c r="D34" s="11" t="s">
        <v>66</v>
      </c>
      <c r="E34" s="17" t="s">
        <v>67</v>
      </c>
      <c r="F34" s="11">
        <v>20</v>
      </c>
      <c r="G34" s="11">
        <v>12</v>
      </c>
      <c r="H34" s="11">
        <v>4</v>
      </c>
      <c r="I34" s="11"/>
      <c r="J34" s="11"/>
      <c r="K34" s="11"/>
      <c r="L34" s="11"/>
      <c r="M34" s="11">
        <v>59</v>
      </c>
      <c r="N34" s="11">
        <v>340</v>
      </c>
      <c r="O34" s="11">
        <v>240</v>
      </c>
      <c r="P34" s="11">
        <v>580</v>
      </c>
      <c r="Q34" s="11">
        <v>30</v>
      </c>
      <c r="R34" s="11">
        <v>0</v>
      </c>
      <c r="S34" s="11">
        <v>0</v>
      </c>
      <c r="T34" s="11">
        <v>0</v>
      </c>
      <c r="U34" s="11">
        <v>0</v>
      </c>
      <c r="V34" s="11">
        <v>20</v>
      </c>
      <c r="W34" s="16">
        <v>630</v>
      </c>
      <c r="X34" s="11">
        <v>27</v>
      </c>
    </row>
    <row r="35" spans="1:24" ht="39.75" customHeight="1">
      <c r="A35" s="45">
        <v>28</v>
      </c>
      <c r="B35" s="48" t="s">
        <v>196</v>
      </c>
      <c r="C35" s="11" t="s">
        <v>197</v>
      </c>
      <c r="D35" s="11" t="s">
        <v>59</v>
      </c>
      <c r="E35" s="11" t="s">
        <v>198</v>
      </c>
      <c r="F35" s="11">
        <v>30</v>
      </c>
      <c r="G35" s="11">
        <v>2</v>
      </c>
      <c r="H35" s="11">
        <v>4</v>
      </c>
      <c r="I35" s="11"/>
      <c r="J35" s="11"/>
      <c r="K35" s="11"/>
      <c r="L35" s="11"/>
      <c r="M35" s="11">
        <v>44</v>
      </c>
      <c r="N35" s="11">
        <f aca="true" t="shared" si="18" ref="N35:N58">F35*17</f>
        <v>510</v>
      </c>
      <c r="O35" s="11">
        <f aca="true" t="shared" si="19" ref="O35:O58">F35*G35</f>
        <v>60</v>
      </c>
      <c r="P35" s="11">
        <f aca="true" t="shared" si="20" ref="P35:P58">N35+O35</f>
        <v>570</v>
      </c>
      <c r="Q35" s="11">
        <f aca="true" t="shared" si="21" ref="Q35:Q58">IF(H35=4,30,IF(H35=5,40,IF(H35=6,50,IF(H35=7,60,IF(H35=8,70,0)))))</f>
        <v>30</v>
      </c>
      <c r="R35" s="11">
        <f aca="true" t="shared" si="22" ref="R35:R58">IF(I35=3,15,0)</f>
        <v>0</v>
      </c>
      <c r="S35" s="11">
        <f aca="true" t="shared" si="23" ref="S35:S58">IF(J35=1,5,IF(J35=2,10,IF(J35=3,20,IF(J35&gt;3,20,0))))</f>
        <v>0</v>
      </c>
      <c r="T35" s="11">
        <f aca="true" t="shared" si="24" ref="T35:T58">IF(K35=1,10,IF(K35=2,20,IF(K35=3,30,IF(K35&gt;3,30,0))))</f>
        <v>0</v>
      </c>
      <c r="U35" s="11">
        <f aca="true" t="shared" si="25" ref="U35:U58">IF(L35&gt;=70,17,IF(L35&gt;=67,15,IF(L35&gt;=60,12,IF(L35&gt;=50,10,0))))</f>
        <v>0</v>
      </c>
      <c r="V35" s="11">
        <f aca="true" t="shared" si="26" ref="V35:V64">IF(M35=0,0,IF(M35&lt;=50,10,IF(M35&lt;=100,20)))</f>
        <v>10</v>
      </c>
      <c r="W35" s="16">
        <f aca="true" t="shared" si="27" ref="W35:W47">P35+Q35+R35+S35+T35+U35+V35</f>
        <v>610</v>
      </c>
      <c r="X35" s="11">
        <v>28</v>
      </c>
    </row>
    <row r="36" spans="1:24" ht="39.75" customHeight="1">
      <c r="A36" s="48">
        <v>29</v>
      </c>
      <c r="B36" s="11" t="s">
        <v>193</v>
      </c>
      <c r="C36" s="11" t="s">
        <v>194</v>
      </c>
      <c r="D36" s="11" t="s">
        <v>102</v>
      </c>
      <c r="E36" s="11" t="s">
        <v>195</v>
      </c>
      <c r="F36" s="11">
        <v>18</v>
      </c>
      <c r="G36" s="11">
        <v>8</v>
      </c>
      <c r="H36" s="11"/>
      <c r="I36" s="11"/>
      <c r="J36" s="11"/>
      <c r="K36" s="11"/>
      <c r="L36" s="11"/>
      <c r="M36" s="11">
        <v>32</v>
      </c>
      <c r="N36" s="11">
        <f t="shared" si="18"/>
        <v>306</v>
      </c>
      <c r="O36" s="11">
        <f t="shared" si="19"/>
        <v>144</v>
      </c>
      <c r="P36" s="11">
        <f t="shared" si="20"/>
        <v>450</v>
      </c>
      <c r="Q36" s="11">
        <f t="shared" si="21"/>
        <v>0</v>
      </c>
      <c r="R36" s="11">
        <f t="shared" si="22"/>
        <v>0</v>
      </c>
      <c r="S36" s="11">
        <f t="shared" si="23"/>
        <v>0</v>
      </c>
      <c r="T36" s="11">
        <f t="shared" si="24"/>
        <v>0</v>
      </c>
      <c r="U36" s="11">
        <f t="shared" si="25"/>
        <v>0</v>
      </c>
      <c r="V36" s="11">
        <f t="shared" si="26"/>
        <v>10</v>
      </c>
      <c r="W36" s="16">
        <f t="shared" si="27"/>
        <v>460</v>
      </c>
      <c r="X36" s="11">
        <v>29</v>
      </c>
    </row>
    <row r="37" spans="1:24" ht="39.75" customHeight="1">
      <c r="A37" s="11">
        <v>30</v>
      </c>
      <c r="B37" s="11" t="s">
        <v>165</v>
      </c>
      <c r="C37" s="11" t="s">
        <v>166</v>
      </c>
      <c r="D37" s="11" t="s">
        <v>66</v>
      </c>
      <c r="E37" s="11" t="s">
        <v>167</v>
      </c>
      <c r="F37" s="11">
        <v>21</v>
      </c>
      <c r="G37" s="11"/>
      <c r="H37" s="11">
        <v>4</v>
      </c>
      <c r="I37" s="11"/>
      <c r="J37" s="11">
        <v>4</v>
      </c>
      <c r="K37" s="11"/>
      <c r="L37" s="11"/>
      <c r="M37" s="11">
        <v>43</v>
      </c>
      <c r="N37" s="11">
        <f t="shared" si="18"/>
        <v>357</v>
      </c>
      <c r="O37" s="11">
        <f t="shared" si="19"/>
        <v>0</v>
      </c>
      <c r="P37" s="11">
        <f t="shared" si="20"/>
        <v>357</v>
      </c>
      <c r="Q37" s="11">
        <f t="shared" si="21"/>
        <v>30</v>
      </c>
      <c r="R37" s="11">
        <f t="shared" si="22"/>
        <v>0</v>
      </c>
      <c r="S37" s="11">
        <f t="shared" si="23"/>
        <v>20</v>
      </c>
      <c r="T37" s="11">
        <f t="shared" si="24"/>
        <v>0</v>
      </c>
      <c r="U37" s="11">
        <f t="shared" si="25"/>
        <v>0</v>
      </c>
      <c r="V37" s="11">
        <f t="shared" si="26"/>
        <v>10</v>
      </c>
      <c r="W37" s="16">
        <f t="shared" si="27"/>
        <v>417</v>
      </c>
      <c r="X37" s="11">
        <v>30</v>
      </c>
    </row>
    <row r="38" spans="1:24" ht="39.75" customHeight="1">
      <c r="A38" s="11">
        <v>31</v>
      </c>
      <c r="B38" s="11" t="s">
        <v>114</v>
      </c>
      <c r="C38" s="11" t="s">
        <v>115</v>
      </c>
      <c r="D38" s="11" t="s">
        <v>66</v>
      </c>
      <c r="E38" s="17" t="s">
        <v>116</v>
      </c>
      <c r="F38" s="11">
        <v>8</v>
      </c>
      <c r="G38" s="11">
        <v>4</v>
      </c>
      <c r="H38" s="11">
        <v>6</v>
      </c>
      <c r="I38" s="11"/>
      <c r="J38" s="11"/>
      <c r="K38" s="11">
        <v>2</v>
      </c>
      <c r="L38" s="11"/>
      <c r="M38" s="11">
        <v>50</v>
      </c>
      <c r="N38" s="11">
        <f t="shared" si="18"/>
        <v>136</v>
      </c>
      <c r="O38" s="11">
        <f t="shared" si="19"/>
        <v>32</v>
      </c>
      <c r="P38" s="11">
        <f t="shared" si="20"/>
        <v>168</v>
      </c>
      <c r="Q38" s="11">
        <f t="shared" si="21"/>
        <v>50</v>
      </c>
      <c r="R38" s="11">
        <f t="shared" si="22"/>
        <v>0</v>
      </c>
      <c r="S38" s="11">
        <f t="shared" si="23"/>
        <v>0</v>
      </c>
      <c r="T38" s="11">
        <f t="shared" si="24"/>
        <v>20</v>
      </c>
      <c r="U38" s="11">
        <f t="shared" si="25"/>
        <v>0</v>
      </c>
      <c r="V38" s="11">
        <f t="shared" si="26"/>
        <v>10</v>
      </c>
      <c r="W38" s="16">
        <f t="shared" si="27"/>
        <v>248</v>
      </c>
      <c r="X38" s="11">
        <v>31</v>
      </c>
    </row>
    <row r="39" spans="1:24" ht="39.75" customHeight="1">
      <c r="A39" s="11">
        <v>32</v>
      </c>
      <c r="B39" s="11" t="s">
        <v>307</v>
      </c>
      <c r="C39" s="11" t="s">
        <v>130</v>
      </c>
      <c r="D39" s="11" t="s">
        <v>102</v>
      </c>
      <c r="E39" s="11" t="s">
        <v>308</v>
      </c>
      <c r="F39" s="11">
        <v>9</v>
      </c>
      <c r="G39" s="11">
        <v>2</v>
      </c>
      <c r="H39" s="11"/>
      <c r="I39" s="11">
        <v>3</v>
      </c>
      <c r="J39" s="11">
        <v>3</v>
      </c>
      <c r="K39" s="11">
        <v>3</v>
      </c>
      <c r="L39" s="11"/>
      <c r="M39" s="11">
        <v>28</v>
      </c>
      <c r="N39" s="11">
        <f t="shared" si="18"/>
        <v>153</v>
      </c>
      <c r="O39" s="11">
        <f t="shared" si="19"/>
        <v>18</v>
      </c>
      <c r="P39" s="11">
        <f t="shared" si="20"/>
        <v>171</v>
      </c>
      <c r="Q39" s="11">
        <f t="shared" si="21"/>
        <v>0</v>
      </c>
      <c r="R39" s="11">
        <f t="shared" si="22"/>
        <v>15</v>
      </c>
      <c r="S39" s="11">
        <f t="shared" si="23"/>
        <v>20</v>
      </c>
      <c r="T39" s="11">
        <f t="shared" si="24"/>
        <v>30</v>
      </c>
      <c r="U39" s="11">
        <f t="shared" si="25"/>
        <v>0</v>
      </c>
      <c r="V39" s="11">
        <f t="shared" si="26"/>
        <v>10</v>
      </c>
      <c r="W39" s="16">
        <f t="shared" si="27"/>
        <v>246</v>
      </c>
      <c r="X39" s="11">
        <v>32</v>
      </c>
    </row>
    <row r="40" spans="1:24" ht="39.75" customHeight="1">
      <c r="A40" s="11">
        <v>33</v>
      </c>
      <c r="B40" s="11" t="s">
        <v>281</v>
      </c>
      <c r="C40" s="11" t="s">
        <v>157</v>
      </c>
      <c r="D40" s="11" t="s">
        <v>66</v>
      </c>
      <c r="E40" s="11" t="s">
        <v>282</v>
      </c>
      <c r="F40" s="11">
        <v>6</v>
      </c>
      <c r="G40" s="11">
        <v>12</v>
      </c>
      <c r="H40" s="11"/>
      <c r="I40" s="11">
        <v>3</v>
      </c>
      <c r="J40" s="11">
        <v>3</v>
      </c>
      <c r="K40" s="11"/>
      <c r="L40" s="11"/>
      <c r="M40" s="11">
        <v>53</v>
      </c>
      <c r="N40" s="11">
        <f t="shared" si="18"/>
        <v>102</v>
      </c>
      <c r="O40" s="11">
        <f t="shared" si="19"/>
        <v>72</v>
      </c>
      <c r="P40" s="11">
        <f t="shared" si="20"/>
        <v>174</v>
      </c>
      <c r="Q40" s="11">
        <f t="shared" si="21"/>
        <v>0</v>
      </c>
      <c r="R40" s="11">
        <f t="shared" si="22"/>
        <v>15</v>
      </c>
      <c r="S40" s="11">
        <f t="shared" si="23"/>
        <v>20</v>
      </c>
      <c r="T40" s="11">
        <f t="shared" si="24"/>
        <v>0</v>
      </c>
      <c r="U40" s="11">
        <f t="shared" si="25"/>
        <v>0</v>
      </c>
      <c r="V40" s="11">
        <f t="shared" si="26"/>
        <v>20</v>
      </c>
      <c r="W40" s="16">
        <f t="shared" si="27"/>
        <v>229</v>
      </c>
      <c r="X40" s="11">
        <v>33</v>
      </c>
    </row>
    <row r="41" spans="1:24" ht="39.75" customHeight="1">
      <c r="A41" s="11">
        <v>34</v>
      </c>
      <c r="B41" s="11" t="s">
        <v>223</v>
      </c>
      <c r="C41" s="11" t="s">
        <v>214</v>
      </c>
      <c r="D41" s="11" t="s">
        <v>55</v>
      </c>
      <c r="E41" s="11" t="s">
        <v>224</v>
      </c>
      <c r="F41" s="11">
        <v>4</v>
      </c>
      <c r="G41" s="11">
        <v>3</v>
      </c>
      <c r="H41" s="11"/>
      <c r="I41" s="11">
        <v>3</v>
      </c>
      <c r="J41" s="11">
        <v>3</v>
      </c>
      <c r="K41" s="11"/>
      <c r="L41" s="11"/>
      <c r="M41" s="11">
        <v>36</v>
      </c>
      <c r="N41" s="11">
        <f t="shared" si="18"/>
        <v>68</v>
      </c>
      <c r="O41" s="11">
        <f t="shared" si="19"/>
        <v>12</v>
      </c>
      <c r="P41" s="11">
        <f t="shared" si="20"/>
        <v>80</v>
      </c>
      <c r="Q41" s="11">
        <f t="shared" si="21"/>
        <v>0</v>
      </c>
      <c r="R41" s="11">
        <f t="shared" si="22"/>
        <v>15</v>
      </c>
      <c r="S41" s="11">
        <f t="shared" si="23"/>
        <v>20</v>
      </c>
      <c r="T41" s="11">
        <f t="shared" si="24"/>
        <v>0</v>
      </c>
      <c r="U41" s="11">
        <f t="shared" si="25"/>
        <v>0</v>
      </c>
      <c r="V41" s="11">
        <f t="shared" si="26"/>
        <v>10</v>
      </c>
      <c r="W41" s="16">
        <f t="shared" si="27"/>
        <v>125</v>
      </c>
      <c r="X41" s="11">
        <v>34</v>
      </c>
    </row>
    <row r="42" spans="1:24" ht="39.75" customHeight="1">
      <c r="A42" s="11">
        <v>35</v>
      </c>
      <c r="B42" s="11" t="s">
        <v>253</v>
      </c>
      <c r="C42" s="11" t="s">
        <v>256</v>
      </c>
      <c r="D42" s="11" t="s">
        <v>257</v>
      </c>
      <c r="E42" s="11" t="s">
        <v>258</v>
      </c>
      <c r="F42" s="11"/>
      <c r="G42" s="11"/>
      <c r="H42" s="11">
        <v>6</v>
      </c>
      <c r="I42" s="11"/>
      <c r="J42" s="11">
        <v>6</v>
      </c>
      <c r="K42" s="11"/>
      <c r="L42" s="11">
        <v>67</v>
      </c>
      <c r="M42" s="11">
        <v>34</v>
      </c>
      <c r="N42" s="11">
        <f t="shared" si="18"/>
        <v>0</v>
      </c>
      <c r="O42" s="11">
        <f t="shared" si="19"/>
        <v>0</v>
      </c>
      <c r="P42" s="11">
        <f t="shared" si="20"/>
        <v>0</v>
      </c>
      <c r="Q42" s="11">
        <f t="shared" si="21"/>
        <v>50</v>
      </c>
      <c r="R42" s="11">
        <f t="shared" si="22"/>
        <v>0</v>
      </c>
      <c r="S42" s="11">
        <f t="shared" si="23"/>
        <v>20</v>
      </c>
      <c r="T42" s="11">
        <f t="shared" si="24"/>
        <v>0</v>
      </c>
      <c r="U42" s="11">
        <f t="shared" si="25"/>
        <v>15</v>
      </c>
      <c r="V42" s="11">
        <f t="shared" si="26"/>
        <v>10</v>
      </c>
      <c r="W42" s="16">
        <f t="shared" si="27"/>
        <v>95</v>
      </c>
      <c r="X42" s="11">
        <v>35</v>
      </c>
    </row>
    <row r="43" spans="1:24" ht="39.75" customHeight="1">
      <c r="A43" s="11">
        <v>36</v>
      </c>
      <c r="B43" s="11" t="s">
        <v>138</v>
      </c>
      <c r="C43" s="11" t="s">
        <v>130</v>
      </c>
      <c r="D43" s="11" t="s">
        <v>139</v>
      </c>
      <c r="E43" s="11" t="s">
        <v>140</v>
      </c>
      <c r="F43" s="11"/>
      <c r="G43" s="11"/>
      <c r="H43" s="11">
        <v>5</v>
      </c>
      <c r="I43" s="11"/>
      <c r="J43" s="11">
        <v>3</v>
      </c>
      <c r="K43" s="11"/>
      <c r="L43" s="11"/>
      <c r="M43" s="11">
        <v>45</v>
      </c>
      <c r="N43" s="11">
        <f t="shared" si="18"/>
        <v>0</v>
      </c>
      <c r="O43" s="11">
        <f t="shared" si="19"/>
        <v>0</v>
      </c>
      <c r="P43" s="11">
        <f t="shared" si="20"/>
        <v>0</v>
      </c>
      <c r="Q43" s="11">
        <f t="shared" si="21"/>
        <v>40</v>
      </c>
      <c r="R43" s="11">
        <f t="shared" si="22"/>
        <v>0</v>
      </c>
      <c r="S43" s="11">
        <f t="shared" si="23"/>
        <v>20</v>
      </c>
      <c r="T43" s="11">
        <f t="shared" si="24"/>
        <v>0</v>
      </c>
      <c r="U43" s="11">
        <f t="shared" si="25"/>
        <v>0</v>
      </c>
      <c r="V43" s="11">
        <f t="shared" si="26"/>
        <v>10</v>
      </c>
      <c r="W43" s="16">
        <f t="shared" si="27"/>
        <v>70</v>
      </c>
      <c r="X43" s="11">
        <v>36</v>
      </c>
    </row>
    <row r="44" spans="1:24" ht="39.75" customHeight="1">
      <c r="A44" s="11">
        <v>37</v>
      </c>
      <c r="B44" s="11" t="s">
        <v>253</v>
      </c>
      <c r="C44" s="11" t="s">
        <v>157</v>
      </c>
      <c r="D44" s="11" t="s">
        <v>254</v>
      </c>
      <c r="E44" s="11" t="s">
        <v>255</v>
      </c>
      <c r="F44" s="11"/>
      <c r="G44" s="11"/>
      <c r="H44" s="11">
        <v>6</v>
      </c>
      <c r="I44" s="11"/>
      <c r="J44" s="11"/>
      <c r="K44" s="11"/>
      <c r="L44" s="11"/>
      <c r="M44" s="11">
        <v>58</v>
      </c>
      <c r="N44" s="11">
        <f t="shared" si="18"/>
        <v>0</v>
      </c>
      <c r="O44" s="11">
        <f t="shared" si="19"/>
        <v>0</v>
      </c>
      <c r="P44" s="11">
        <f t="shared" si="20"/>
        <v>0</v>
      </c>
      <c r="Q44" s="11">
        <f t="shared" si="21"/>
        <v>50</v>
      </c>
      <c r="R44" s="11">
        <f t="shared" si="22"/>
        <v>0</v>
      </c>
      <c r="S44" s="11">
        <f t="shared" si="23"/>
        <v>0</v>
      </c>
      <c r="T44" s="11">
        <f t="shared" si="24"/>
        <v>0</v>
      </c>
      <c r="U44" s="11">
        <f t="shared" si="25"/>
        <v>0</v>
      </c>
      <c r="V44" s="11">
        <f t="shared" si="26"/>
        <v>20</v>
      </c>
      <c r="W44" s="16">
        <f t="shared" si="27"/>
        <v>70</v>
      </c>
      <c r="X44" s="11">
        <v>37</v>
      </c>
    </row>
    <row r="45" spans="1:24" ht="39.75" customHeight="1">
      <c r="A45" s="11">
        <v>38</v>
      </c>
      <c r="B45" s="11" t="s">
        <v>304</v>
      </c>
      <c r="C45" s="11" t="s">
        <v>305</v>
      </c>
      <c r="D45" s="11" t="s">
        <v>275</v>
      </c>
      <c r="E45" s="11" t="s">
        <v>306</v>
      </c>
      <c r="F45" s="11"/>
      <c r="G45" s="11"/>
      <c r="H45" s="11">
        <v>4</v>
      </c>
      <c r="I45" s="11">
        <v>3</v>
      </c>
      <c r="J45" s="11">
        <v>2</v>
      </c>
      <c r="K45" s="11"/>
      <c r="L45" s="11"/>
      <c r="M45" s="11">
        <v>38</v>
      </c>
      <c r="N45" s="11">
        <f t="shared" si="18"/>
        <v>0</v>
      </c>
      <c r="O45" s="11">
        <f t="shared" si="19"/>
        <v>0</v>
      </c>
      <c r="P45" s="11">
        <f t="shared" si="20"/>
        <v>0</v>
      </c>
      <c r="Q45" s="11">
        <f t="shared" si="21"/>
        <v>30</v>
      </c>
      <c r="R45" s="11">
        <f t="shared" si="22"/>
        <v>15</v>
      </c>
      <c r="S45" s="11">
        <f t="shared" si="23"/>
        <v>10</v>
      </c>
      <c r="T45" s="11">
        <f t="shared" si="24"/>
        <v>0</v>
      </c>
      <c r="U45" s="11">
        <f t="shared" si="25"/>
        <v>0</v>
      </c>
      <c r="V45" s="11">
        <f t="shared" si="26"/>
        <v>10</v>
      </c>
      <c r="W45" s="16">
        <f t="shared" si="27"/>
        <v>65</v>
      </c>
      <c r="X45" s="11">
        <v>38</v>
      </c>
    </row>
    <row r="46" spans="1:24" ht="39.75" customHeight="1">
      <c r="A46" s="11">
        <v>39</v>
      </c>
      <c r="B46" s="11" t="s">
        <v>114</v>
      </c>
      <c r="C46" s="11" t="s">
        <v>117</v>
      </c>
      <c r="D46" s="11" t="s">
        <v>66</v>
      </c>
      <c r="E46" s="17" t="s">
        <v>118</v>
      </c>
      <c r="F46" s="11"/>
      <c r="G46" s="11"/>
      <c r="H46" s="11">
        <v>6</v>
      </c>
      <c r="I46" s="11"/>
      <c r="J46" s="11"/>
      <c r="K46" s="11"/>
      <c r="L46" s="11"/>
      <c r="M46" s="11">
        <v>49</v>
      </c>
      <c r="N46" s="11">
        <f t="shared" si="18"/>
        <v>0</v>
      </c>
      <c r="O46" s="11">
        <f t="shared" si="19"/>
        <v>0</v>
      </c>
      <c r="P46" s="11">
        <f t="shared" si="20"/>
        <v>0</v>
      </c>
      <c r="Q46" s="11">
        <f t="shared" si="21"/>
        <v>50</v>
      </c>
      <c r="R46" s="11">
        <f t="shared" si="22"/>
        <v>0</v>
      </c>
      <c r="S46" s="11">
        <f t="shared" si="23"/>
        <v>0</v>
      </c>
      <c r="T46" s="11">
        <f t="shared" si="24"/>
        <v>0</v>
      </c>
      <c r="U46" s="11">
        <f t="shared" si="25"/>
        <v>0</v>
      </c>
      <c r="V46" s="11">
        <f t="shared" si="26"/>
        <v>10</v>
      </c>
      <c r="W46" s="16">
        <f t="shared" si="27"/>
        <v>60</v>
      </c>
      <c r="X46" s="11">
        <v>39</v>
      </c>
    </row>
    <row r="47" spans="1:24" ht="39.75" customHeight="1">
      <c r="A47" s="11">
        <v>40</v>
      </c>
      <c r="B47" s="11" t="s">
        <v>187</v>
      </c>
      <c r="C47" s="11" t="s">
        <v>86</v>
      </c>
      <c r="D47" s="11" t="s">
        <v>188</v>
      </c>
      <c r="E47" s="11" t="s">
        <v>189</v>
      </c>
      <c r="F47" s="11"/>
      <c r="G47" s="11"/>
      <c r="H47" s="11"/>
      <c r="I47" s="11">
        <v>3</v>
      </c>
      <c r="J47" s="11">
        <v>2</v>
      </c>
      <c r="K47" s="11">
        <v>2</v>
      </c>
      <c r="L47" s="11"/>
      <c r="M47" s="11">
        <v>41</v>
      </c>
      <c r="N47" s="11">
        <f t="shared" si="18"/>
        <v>0</v>
      </c>
      <c r="O47" s="11">
        <f t="shared" si="19"/>
        <v>0</v>
      </c>
      <c r="P47" s="11">
        <f t="shared" si="20"/>
        <v>0</v>
      </c>
      <c r="Q47" s="11">
        <f t="shared" si="21"/>
        <v>0</v>
      </c>
      <c r="R47" s="11">
        <f t="shared" si="22"/>
        <v>15</v>
      </c>
      <c r="S47" s="11">
        <f t="shared" si="23"/>
        <v>10</v>
      </c>
      <c r="T47" s="11">
        <f t="shared" si="24"/>
        <v>20</v>
      </c>
      <c r="U47" s="11">
        <f t="shared" si="25"/>
        <v>0</v>
      </c>
      <c r="V47" s="11">
        <f t="shared" si="26"/>
        <v>10</v>
      </c>
      <c r="W47" s="16">
        <f t="shared" si="27"/>
        <v>55</v>
      </c>
      <c r="X47" s="11">
        <v>40</v>
      </c>
    </row>
    <row r="48" spans="1:24" ht="39.75" customHeight="1">
      <c r="A48" s="11">
        <v>41</v>
      </c>
      <c r="B48" s="11" t="s">
        <v>78</v>
      </c>
      <c r="C48" s="11" t="s">
        <v>79</v>
      </c>
      <c r="D48" s="11" t="s">
        <v>80</v>
      </c>
      <c r="E48" s="17" t="s">
        <v>81</v>
      </c>
      <c r="F48" s="11"/>
      <c r="G48" s="11"/>
      <c r="H48" s="11">
        <v>4</v>
      </c>
      <c r="I48" s="11"/>
      <c r="J48" s="11"/>
      <c r="K48" s="11"/>
      <c r="L48" s="11"/>
      <c r="M48" s="11">
        <v>52</v>
      </c>
      <c r="N48" s="11">
        <f t="shared" si="18"/>
        <v>0</v>
      </c>
      <c r="O48" s="11">
        <f t="shared" si="19"/>
        <v>0</v>
      </c>
      <c r="P48" s="11">
        <f t="shared" si="20"/>
        <v>0</v>
      </c>
      <c r="Q48" s="11">
        <f t="shared" si="21"/>
        <v>30</v>
      </c>
      <c r="R48" s="11">
        <f t="shared" si="22"/>
        <v>0</v>
      </c>
      <c r="S48" s="11">
        <f t="shared" si="23"/>
        <v>0</v>
      </c>
      <c r="T48" s="11">
        <f t="shared" si="24"/>
        <v>0</v>
      </c>
      <c r="U48" s="11">
        <f t="shared" si="25"/>
        <v>0</v>
      </c>
      <c r="V48" s="11">
        <f t="shared" si="26"/>
        <v>20</v>
      </c>
      <c r="W48" s="16">
        <v>50</v>
      </c>
      <c r="X48" s="11">
        <v>41</v>
      </c>
    </row>
    <row r="49" spans="1:24" ht="39.75" customHeight="1">
      <c r="A49" s="11">
        <v>42</v>
      </c>
      <c r="B49" s="11" t="s">
        <v>221</v>
      </c>
      <c r="C49" s="11" t="s">
        <v>157</v>
      </c>
      <c r="D49" s="11" t="s">
        <v>173</v>
      </c>
      <c r="E49" s="11" t="s">
        <v>222</v>
      </c>
      <c r="F49" s="11"/>
      <c r="G49" s="11"/>
      <c r="H49" s="11">
        <v>5</v>
      </c>
      <c r="I49" s="11"/>
      <c r="J49" s="11"/>
      <c r="K49" s="11"/>
      <c r="L49" s="11"/>
      <c r="M49" s="11">
        <v>49</v>
      </c>
      <c r="N49" s="11">
        <f t="shared" si="18"/>
        <v>0</v>
      </c>
      <c r="O49" s="11">
        <f t="shared" si="19"/>
        <v>0</v>
      </c>
      <c r="P49" s="11">
        <f t="shared" si="20"/>
        <v>0</v>
      </c>
      <c r="Q49" s="11">
        <f t="shared" si="21"/>
        <v>40</v>
      </c>
      <c r="R49" s="11">
        <f t="shared" si="22"/>
        <v>0</v>
      </c>
      <c r="S49" s="11">
        <f t="shared" si="23"/>
        <v>0</v>
      </c>
      <c r="T49" s="11">
        <f t="shared" si="24"/>
        <v>0</v>
      </c>
      <c r="U49" s="11">
        <f t="shared" si="25"/>
        <v>0</v>
      </c>
      <c r="V49" s="11">
        <f t="shared" si="26"/>
        <v>10</v>
      </c>
      <c r="W49" s="16">
        <f>P49+Q49+R49+S49+T49+U49+V49</f>
        <v>50</v>
      </c>
      <c r="X49" s="11">
        <v>42</v>
      </c>
    </row>
    <row r="50" spans="1:24" ht="39.75" customHeight="1">
      <c r="A50" s="11">
        <v>43</v>
      </c>
      <c r="B50" s="11" t="s">
        <v>309</v>
      </c>
      <c r="C50" s="11" t="s">
        <v>58</v>
      </c>
      <c r="D50" s="11" t="s">
        <v>66</v>
      </c>
      <c r="E50" s="11" t="s">
        <v>310</v>
      </c>
      <c r="F50" s="11"/>
      <c r="G50" s="11"/>
      <c r="H50" s="11">
        <v>4</v>
      </c>
      <c r="I50" s="11"/>
      <c r="J50" s="11">
        <v>2</v>
      </c>
      <c r="K50" s="11"/>
      <c r="L50" s="11"/>
      <c r="M50" s="11">
        <v>44</v>
      </c>
      <c r="N50" s="11">
        <f t="shared" si="18"/>
        <v>0</v>
      </c>
      <c r="O50" s="11">
        <f t="shared" si="19"/>
        <v>0</v>
      </c>
      <c r="P50" s="11">
        <f t="shared" si="20"/>
        <v>0</v>
      </c>
      <c r="Q50" s="11">
        <f t="shared" si="21"/>
        <v>30</v>
      </c>
      <c r="R50" s="11">
        <f t="shared" si="22"/>
        <v>0</v>
      </c>
      <c r="S50" s="11">
        <f t="shared" si="23"/>
        <v>10</v>
      </c>
      <c r="T50" s="11">
        <f t="shared" si="24"/>
        <v>0</v>
      </c>
      <c r="U50" s="11">
        <f t="shared" si="25"/>
        <v>0</v>
      </c>
      <c r="V50" s="11">
        <f t="shared" si="26"/>
        <v>10</v>
      </c>
      <c r="W50" s="16">
        <f>P50+Q50+R50+S50+T50+U50+V50</f>
        <v>50</v>
      </c>
      <c r="X50" s="11">
        <v>43</v>
      </c>
    </row>
    <row r="51" spans="1:24" ht="39.75" customHeight="1">
      <c r="A51" s="11">
        <v>44</v>
      </c>
      <c r="B51" s="11" t="s">
        <v>104</v>
      </c>
      <c r="C51" s="11" t="s">
        <v>105</v>
      </c>
      <c r="D51" s="11" t="s">
        <v>102</v>
      </c>
      <c r="E51" s="17" t="s">
        <v>106</v>
      </c>
      <c r="F51" s="11"/>
      <c r="G51" s="11"/>
      <c r="H51" s="11">
        <v>4</v>
      </c>
      <c r="I51" s="11"/>
      <c r="J51" s="11">
        <v>1</v>
      </c>
      <c r="K51" s="11"/>
      <c r="L51" s="11"/>
      <c r="M51" s="11">
        <v>44</v>
      </c>
      <c r="N51" s="11">
        <f t="shared" si="18"/>
        <v>0</v>
      </c>
      <c r="O51" s="11">
        <f t="shared" si="19"/>
        <v>0</v>
      </c>
      <c r="P51" s="11">
        <f t="shared" si="20"/>
        <v>0</v>
      </c>
      <c r="Q51" s="11">
        <f t="shared" si="21"/>
        <v>30</v>
      </c>
      <c r="R51" s="11">
        <f t="shared" si="22"/>
        <v>0</v>
      </c>
      <c r="S51" s="11">
        <f t="shared" si="23"/>
        <v>5</v>
      </c>
      <c r="T51" s="11">
        <f t="shared" si="24"/>
        <v>0</v>
      </c>
      <c r="U51" s="11">
        <f t="shared" si="25"/>
        <v>0</v>
      </c>
      <c r="V51" s="11">
        <f t="shared" si="26"/>
        <v>10</v>
      </c>
      <c r="W51" s="16">
        <f>P51+Q51+R51+S51+T51+U51+V51</f>
        <v>45</v>
      </c>
      <c r="X51" s="11">
        <v>44</v>
      </c>
    </row>
    <row r="52" spans="1:24" ht="39.75" customHeight="1">
      <c r="A52" s="11">
        <v>45</v>
      </c>
      <c r="B52" s="11" t="s">
        <v>277</v>
      </c>
      <c r="C52" s="11" t="s">
        <v>115</v>
      </c>
      <c r="D52" s="11" t="s">
        <v>59</v>
      </c>
      <c r="E52" s="11" t="s">
        <v>278</v>
      </c>
      <c r="F52" s="11"/>
      <c r="G52" s="11"/>
      <c r="H52" s="11"/>
      <c r="I52" s="11">
        <v>3</v>
      </c>
      <c r="J52" s="11">
        <v>3</v>
      </c>
      <c r="K52" s="11"/>
      <c r="L52" s="11"/>
      <c r="M52" s="11">
        <v>34</v>
      </c>
      <c r="N52" s="11">
        <f t="shared" si="18"/>
        <v>0</v>
      </c>
      <c r="O52" s="11">
        <f t="shared" si="19"/>
        <v>0</v>
      </c>
      <c r="P52" s="11">
        <f t="shared" si="20"/>
        <v>0</v>
      </c>
      <c r="Q52" s="11">
        <f t="shared" si="21"/>
        <v>0</v>
      </c>
      <c r="R52" s="11">
        <f t="shared" si="22"/>
        <v>15</v>
      </c>
      <c r="S52" s="11">
        <f t="shared" si="23"/>
        <v>20</v>
      </c>
      <c r="T52" s="11">
        <f t="shared" si="24"/>
        <v>0</v>
      </c>
      <c r="U52" s="11">
        <f t="shared" si="25"/>
        <v>0</v>
      </c>
      <c r="V52" s="11">
        <f t="shared" si="26"/>
        <v>10</v>
      </c>
      <c r="W52" s="16">
        <f>P52+Q52+R52+S52+T52+U52+V52</f>
        <v>45</v>
      </c>
      <c r="X52" s="11">
        <v>45</v>
      </c>
    </row>
    <row r="53" spans="1:24" ht="39.75" customHeight="1">
      <c r="A53" s="11">
        <v>46</v>
      </c>
      <c r="B53" s="11" t="s">
        <v>50</v>
      </c>
      <c r="C53" s="11" t="s">
        <v>54</v>
      </c>
      <c r="D53" s="11" t="s">
        <v>52</v>
      </c>
      <c r="E53" s="17" t="s">
        <v>56</v>
      </c>
      <c r="F53" s="11"/>
      <c r="G53" s="11"/>
      <c r="H53" s="11"/>
      <c r="I53" s="11"/>
      <c r="J53" s="11">
        <v>2</v>
      </c>
      <c r="K53" s="11">
        <v>2</v>
      </c>
      <c r="L53" s="11"/>
      <c r="M53" s="11">
        <v>38</v>
      </c>
      <c r="N53" s="11">
        <f t="shared" si="18"/>
        <v>0</v>
      </c>
      <c r="O53" s="11">
        <f t="shared" si="19"/>
        <v>0</v>
      </c>
      <c r="P53" s="11">
        <f t="shared" si="20"/>
        <v>0</v>
      </c>
      <c r="Q53" s="11">
        <f t="shared" si="21"/>
        <v>0</v>
      </c>
      <c r="R53" s="11">
        <f t="shared" si="22"/>
        <v>0</v>
      </c>
      <c r="S53" s="11">
        <f t="shared" si="23"/>
        <v>10</v>
      </c>
      <c r="T53" s="11">
        <f t="shared" si="24"/>
        <v>20</v>
      </c>
      <c r="U53" s="11">
        <f t="shared" si="25"/>
        <v>0</v>
      </c>
      <c r="V53" s="11">
        <f t="shared" si="26"/>
        <v>10</v>
      </c>
      <c r="W53" s="46">
        <v>40</v>
      </c>
      <c r="X53" s="11">
        <v>46</v>
      </c>
    </row>
    <row r="54" spans="1:24" ht="39.75" customHeight="1">
      <c r="A54" s="11">
        <v>47</v>
      </c>
      <c r="B54" s="11" t="s">
        <v>141</v>
      </c>
      <c r="C54" s="11" t="s">
        <v>125</v>
      </c>
      <c r="D54" s="11" t="s">
        <v>142</v>
      </c>
      <c r="E54" s="11" t="s">
        <v>143</v>
      </c>
      <c r="F54" s="11"/>
      <c r="G54" s="11"/>
      <c r="H54" s="11">
        <v>4</v>
      </c>
      <c r="I54" s="11"/>
      <c r="J54" s="11"/>
      <c r="K54" s="11"/>
      <c r="L54" s="11"/>
      <c r="M54" s="11">
        <v>35</v>
      </c>
      <c r="N54" s="11">
        <f t="shared" si="18"/>
        <v>0</v>
      </c>
      <c r="O54" s="11">
        <f t="shared" si="19"/>
        <v>0</v>
      </c>
      <c r="P54" s="11">
        <f t="shared" si="20"/>
        <v>0</v>
      </c>
      <c r="Q54" s="11">
        <f t="shared" si="21"/>
        <v>30</v>
      </c>
      <c r="R54" s="11">
        <f t="shared" si="22"/>
        <v>0</v>
      </c>
      <c r="S54" s="11">
        <f t="shared" si="23"/>
        <v>0</v>
      </c>
      <c r="T54" s="11">
        <f t="shared" si="24"/>
        <v>0</v>
      </c>
      <c r="U54" s="11">
        <f t="shared" si="25"/>
        <v>0</v>
      </c>
      <c r="V54" s="11">
        <f t="shared" si="26"/>
        <v>10</v>
      </c>
      <c r="W54" s="16">
        <f>P54+Q54+R54+S54+T54+U54+V54</f>
        <v>40</v>
      </c>
      <c r="X54" s="11">
        <v>47</v>
      </c>
    </row>
    <row r="55" spans="1:24" ht="39.75" customHeight="1">
      <c r="A55" s="11">
        <v>48</v>
      </c>
      <c r="B55" s="11" t="s">
        <v>270</v>
      </c>
      <c r="C55" s="11" t="s">
        <v>271</v>
      </c>
      <c r="D55" s="11" t="s">
        <v>63</v>
      </c>
      <c r="E55" s="11" t="s">
        <v>272</v>
      </c>
      <c r="F55" s="11"/>
      <c r="G55" s="11"/>
      <c r="H55" s="11">
        <v>4</v>
      </c>
      <c r="I55" s="11"/>
      <c r="J55" s="11"/>
      <c r="K55" s="11"/>
      <c r="L55" s="11"/>
      <c r="M55" s="11">
        <v>20</v>
      </c>
      <c r="N55" s="11">
        <f t="shared" si="18"/>
        <v>0</v>
      </c>
      <c r="O55" s="11">
        <f t="shared" si="19"/>
        <v>0</v>
      </c>
      <c r="P55" s="11">
        <f t="shared" si="20"/>
        <v>0</v>
      </c>
      <c r="Q55" s="11">
        <f t="shared" si="21"/>
        <v>30</v>
      </c>
      <c r="R55" s="11">
        <f t="shared" si="22"/>
        <v>0</v>
      </c>
      <c r="S55" s="11">
        <f t="shared" si="23"/>
        <v>0</v>
      </c>
      <c r="T55" s="11">
        <f t="shared" si="24"/>
        <v>0</v>
      </c>
      <c r="U55" s="11">
        <f t="shared" si="25"/>
        <v>0</v>
      </c>
      <c r="V55" s="11">
        <f t="shared" si="26"/>
        <v>10</v>
      </c>
      <c r="W55" s="16">
        <f>P55+Q55+R55+S55+T55+U55+V55</f>
        <v>40</v>
      </c>
      <c r="X55" s="11">
        <v>48</v>
      </c>
    </row>
    <row r="56" spans="1:24" ht="39.75" customHeight="1">
      <c r="A56" s="11">
        <v>49</v>
      </c>
      <c r="B56" s="11" t="s">
        <v>327</v>
      </c>
      <c r="C56" s="11" t="s">
        <v>262</v>
      </c>
      <c r="D56" s="11" t="s">
        <v>70</v>
      </c>
      <c r="E56" s="11" t="s">
        <v>328</v>
      </c>
      <c r="F56" s="11"/>
      <c r="G56" s="11"/>
      <c r="H56" s="11"/>
      <c r="I56" s="11"/>
      <c r="J56" s="11">
        <v>2</v>
      </c>
      <c r="K56" s="11">
        <v>2</v>
      </c>
      <c r="L56" s="11"/>
      <c r="M56" s="11">
        <v>44</v>
      </c>
      <c r="N56" s="11">
        <f t="shared" si="18"/>
        <v>0</v>
      </c>
      <c r="O56" s="11">
        <f t="shared" si="19"/>
        <v>0</v>
      </c>
      <c r="P56" s="11">
        <f t="shared" si="20"/>
        <v>0</v>
      </c>
      <c r="Q56" s="11">
        <f t="shared" si="21"/>
        <v>0</v>
      </c>
      <c r="R56" s="11">
        <f t="shared" si="22"/>
        <v>0</v>
      </c>
      <c r="S56" s="11">
        <f t="shared" si="23"/>
        <v>10</v>
      </c>
      <c r="T56" s="11">
        <f t="shared" si="24"/>
        <v>20</v>
      </c>
      <c r="U56" s="11">
        <f t="shared" si="25"/>
        <v>0</v>
      </c>
      <c r="V56" s="11">
        <f t="shared" si="26"/>
        <v>10</v>
      </c>
      <c r="W56" s="16">
        <f>P56+Q56+R56+S56+T56+U56+V56</f>
        <v>40</v>
      </c>
      <c r="X56" s="11">
        <v>49</v>
      </c>
    </row>
    <row r="57" spans="1:24" ht="39.75" customHeight="1">
      <c r="A57" s="11">
        <v>50</v>
      </c>
      <c r="B57" s="11" t="s">
        <v>85</v>
      </c>
      <c r="C57" s="11" t="s">
        <v>86</v>
      </c>
      <c r="D57" s="11" t="s">
        <v>59</v>
      </c>
      <c r="E57" s="17" t="s">
        <v>87</v>
      </c>
      <c r="F57" s="11"/>
      <c r="G57" s="11"/>
      <c r="H57" s="11"/>
      <c r="I57" s="11"/>
      <c r="J57" s="11"/>
      <c r="K57" s="11"/>
      <c r="L57" s="11">
        <v>80</v>
      </c>
      <c r="M57" s="11">
        <v>57</v>
      </c>
      <c r="N57" s="11">
        <f t="shared" si="18"/>
        <v>0</v>
      </c>
      <c r="O57" s="11">
        <f t="shared" si="19"/>
        <v>0</v>
      </c>
      <c r="P57" s="11">
        <f t="shared" si="20"/>
        <v>0</v>
      </c>
      <c r="Q57" s="11">
        <f t="shared" si="21"/>
        <v>0</v>
      </c>
      <c r="R57" s="11">
        <f t="shared" si="22"/>
        <v>0</v>
      </c>
      <c r="S57" s="11">
        <f t="shared" si="23"/>
        <v>0</v>
      </c>
      <c r="T57" s="11">
        <f t="shared" si="24"/>
        <v>0</v>
      </c>
      <c r="U57" s="11">
        <f t="shared" si="25"/>
        <v>17</v>
      </c>
      <c r="V57" s="11">
        <f t="shared" si="26"/>
        <v>20</v>
      </c>
      <c r="W57" s="16">
        <f>P57+Q57+R57+S57+T57+U57+V57</f>
        <v>37</v>
      </c>
      <c r="X57" s="11">
        <v>50</v>
      </c>
    </row>
    <row r="58" spans="1:24" ht="39.75" customHeight="1">
      <c r="A58" s="11">
        <v>51</v>
      </c>
      <c r="B58" s="11" t="s">
        <v>246</v>
      </c>
      <c r="C58" s="11" t="s">
        <v>247</v>
      </c>
      <c r="D58" s="11" t="s">
        <v>227</v>
      </c>
      <c r="E58" s="11" t="s">
        <v>248</v>
      </c>
      <c r="F58" s="11"/>
      <c r="G58" s="11"/>
      <c r="H58" s="11"/>
      <c r="I58" s="11"/>
      <c r="J58" s="11">
        <v>2</v>
      </c>
      <c r="K58" s="11"/>
      <c r="L58" s="11">
        <v>70</v>
      </c>
      <c r="M58" s="11">
        <v>39</v>
      </c>
      <c r="N58" s="11">
        <f t="shared" si="18"/>
        <v>0</v>
      </c>
      <c r="O58" s="11">
        <f t="shared" si="19"/>
        <v>0</v>
      </c>
      <c r="P58" s="11">
        <f t="shared" si="20"/>
        <v>0</v>
      </c>
      <c r="Q58" s="11">
        <f t="shared" si="21"/>
        <v>0</v>
      </c>
      <c r="R58" s="11">
        <f t="shared" si="22"/>
        <v>0</v>
      </c>
      <c r="S58" s="11">
        <f t="shared" si="23"/>
        <v>10</v>
      </c>
      <c r="T58" s="11">
        <f t="shared" si="24"/>
        <v>0</v>
      </c>
      <c r="U58" s="11">
        <f t="shared" si="25"/>
        <v>17</v>
      </c>
      <c r="V58" s="11">
        <f t="shared" si="26"/>
        <v>10</v>
      </c>
      <c r="W58" s="16">
        <f>P58+Q58+R58+S58+T58+U58+V58</f>
        <v>37</v>
      </c>
      <c r="X58" s="11">
        <v>51</v>
      </c>
    </row>
    <row r="59" spans="1:24" ht="39.75" customHeight="1">
      <c r="A59" s="11">
        <v>52</v>
      </c>
      <c r="B59" s="11" t="s">
        <v>92</v>
      </c>
      <c r="C59" s="11" t="s">
        <v>93</v>
      </c>
      <c r="D59" s="11" t="s">
        <v>59</v>
      </c>
      <c r="E59" s="17" t="s">
        <v>94</v>
      </c>
      <c r="F59" s="11"/>
      <c r="G59" s="11"/>
      <c r="H59" s="11"/>
      <c r="I59" s="11"/>
      <c r="J59" s="11"/>
      <c r="K59" s="11"/>
      <c r="L59" s="11">
        <v>67</v>
      </c>
      <c r="M59" s="11">
        <v>52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15</v>
      </c>
      <c r="V59" s="11">
        <f t="shared" si="26"/>
        <v>20</v>
      </c>
      <c r="W59" s="16">
        <v>35</v>
      </c>
      <c r="X59" s="11">
        <v>52</v>
      </c>
    </row>
    <row r="60" spans="1:24" ht="39.75" customHeight="1">
      <c r="A60" s="11">
        <v>53</v>
      </c>
      <c r="B60" s="11" t="s">
        <v>216</v>
      </c>
      <c r="C60" s="11" t="s">
        <v>76</v>
      </c>
      <c r="D60" s="11" t="s">
        <v>181</v>
      </c>
      <c r="E60" s="11" t="s">
        <v>217</v>
      </c>
      <c r="F60" s="11"/>
      <c r="G60" s="11"/>
      <c r="H60" s="11"/>
      <c r="I60" s="11">
        <v>3</v>
      </c>
      <c r="J60" s="11"/>
      <c r="K60" s="11"/>
      <c r="L60" s="11"/>
      <c r="M60" s="11">
        <v>60</v>
      </c>
      <c r="N60" s="11">
        <f>F60*17</f>
        <v>0</v>
      </c>
      <c r="O60" s="11">
        <f>F60*G60</f>
        <v>0</v>
      </c>
      <c r="P60" s="11">
        <f>N60+O60</f>
        <v>0</v>
      </c>
      <c r="Q60" s="11">
        <f>IF(H60=4,30,IF(H60=5,40,IF(H60=6,50,IF(H60=7,60,IF(H60=8,70,0)))))</f>
        <v>0</v>
      </c>
      <c r="R60" s="11">
        <f>IF(I60=3,15,0)</f>
        <v>15</v>
      </c>
      <c r="S60" s="11">
        <f>IF(J60=1,5,IF(J60=2,10,IF(J60=3,20,IF(J60&gt;3,20,0))))</f>
        <v>0</v>
      </c>
      <c r="T60" s="11">
        <f>IF(K60=1,10,IF(K60=2,20,IF(K60=3,30,IF(K60&gt;3,30,0))))</f>
        <v>0</v>
      </c>
      <c r="U60" s="11">
        <f>IF(L60&gt;=70,17,IF(L60&gt;=67,15,IF(L60&gt;=60,12,IF(L60&gt;=50,10,0))))</f>
        <v>0</v>
      </c>
      <c r="V60" s="11">
        <f t="shared" si="26"/>
        <v>20</v>
      </c>
      <c r="W60" s="16">
        <f>P60+Q60+R60+S60+T60+U60+V60</f>
        <v>35</v>
      </c>
      <c r="X60" s="11">
        <v>53</v>
      </c>
    </row>
    <row r="61" spans="1:24" ht="39.75" customHeight="1">
      <c r="A61" s="11">
        <v>54</v>
      </c>
      <c r="B61" s="11" t="s">
        <v>285</v>
      </c>
      <c r="C61" s="11" t="s">
        <v>286</v>
      </c>
      <c r="D61" s="11" t="s">
        <v>102</v>
      </c>
      <c r="E61" s="11" t="s">
        <v>287</v>
      </c>
      <c r="F61" s="11"/>
      <c r="G61" s="11"/>
      <c r="H61" s="11"/>
      <c r="I61" s="11"/>
      <c r="J61" s="11">
        <v>2</v>
      </c>
      <c r="K61" s="11"/>
      <c r="L61" s="11">
        <v>67</v>
      </c>
      <c r="M61" s="11">
        <v>47</v>
      </c>
      <c r="N61" s="11">
        <f>F61*17</f>
        <v>0</v>
      </c>
      <c r="O61" s="11">
        <f>F61*G61</f>
        <v>0</v>
      </c>
      <c r="P61" s="11">
        <f>N61+O61</f>
        <v>0</v>
      </c>
      <c r="Q61" s="11">
        <f>IF(H61=4,30,IF(H61=5,40,IF(H61=6,50,IF(H61=7,60,IF(H61=8,70,0)))))</f>
        <v>0</v>
      </c>
      <c r="R61" s="11">
        <f>IF(I61=3,15,0)</f>
        <v>0</v>
      </c>
      <c r="S61" s="11">
        <f>IF(J61=1,5,IF(J61=2,10,IF(J61=3,20,IF(J61&gt;3,20,0))))</f>
        <v>10</v>
      </c>
      <c r="T61" s="11">
        <f>IF(K61=1,10,IF(K61=2,20,IF(K61=3,30,IF(K61&gt;3,30,0))))</f>
        <v>0</v>
      </c>
      <c r="U61" s="11">
        <f>IF(L61&gt;=70,17,IF(L61&gt;=67,15,IF(L61&gt;=60,12,IF(L61&gt;=50,10,0))))</f>
        <v>15</v>
      </c>
      <c r="V61" s="11">
        <f t="shared" si="26"/>
        <v>10</v>
      </c>
      <c r="W61" s="16">
        <f>P61+Q61+R61+S61+T61+U61+V61</f>
        <v>35</v>
      </c>
      <c r="X61" s="11">
        <v>54</v>
      </c>
    </row>
    <row r="62" spans="1:24" ht="39.75" customHeight="1">
      <c r="A62" s="11">
        <v>55</v>
      </c>
      <c r="B62" s="11" t="s">
        <v>162</v>
      </c>
      <c r="C62" s="11" t="s">
        <v>163</v>
      </c>
      <c r="D62" s="11" t="s">
        <v>90</v>
      </c>
      <c r="E62" s="11" t="s">
        <v>164</v>
      </c>
      <c r="F62" s="11"/>
      <c r="G62" s="11"/>
      <c r="H62" s="11"/>
      <c r="I62" s="11">
        <v>3</v>
      </c>
      <c r="J62" s="11"/>
      <c r="K62" s="11"/>
      <c r="L62" s="11"/>
      <c r="M62" s="11">
        <v>50</v>
      </c>
      <c r="N62" s="11">
        <f>F62*17</f>
        <v>0</v>
      </c>
      <c r="O62" s="11">
        <f>F62*G62</f>
        <v>0</v>
      </c>
      <c r="P62" s="11">
        <f>N62+O62</f>
        <v>0</v>
      </c>
      <c r="Q62" s="11">
        <f>IF(H62=4,30,IF(H62=5,40,IF(H62=6,50,IF(H62=7,60,IF(H62=8,70,0)))))</f>
        <v>0</v>
      </c>
      <c r="R62" s="11">
        <f>IF(I62=3,15,0)</f>
        <v>15</v>
      </c>
      <c r="S62" s="11">
        <f>IF(J62=1,5,IF(J62=2,10,IF(J62=3,20,IF(J62&gt;3,20,0))))</f>
        <v>0</v>
      </c>
      <c r="T62" s="11">
        <f>IF(K62=1,10,IF(K62=2,20,IF(K62=3,30,IF(K62&gt;3,30,0))))</f>
        <v>0</v>
      </c>
      <c r="U62" s="11">
        <f>IF(L62&gt;=70,17,IF(L62&gt;=67,15,IF(L62&gt;=60,12,IF(L62&gt;=50,10,0))))</f>
        <v>0</v>
      </c>
      <c r="V62" s="11">
        <f t="shared" si="26"/>
        <v>10</v>
      </c>
      <c r="W62" s="16">
        <f>P62+Q62+R62+S62+T62+U62+V62</f>
        <v>25</v>
      </c>
      <c r="X62" s="11">
        <v>55</v>
      </c>
    </row>
    <row r="63" spans="1:24" ht="39.75" customHeight="1">
      <c r="A63" s="11">
        <v>56</v>
      </c>
      <c r="B63" s="11" t="s">
        <v>172</v>
      </c>
      <c r="C63" s="11" t="s">
        <v>47</v>
      </c>
      <c r="D63" s="11" t="s">
        <v>173</v>
      </c>
      <c r="E63" s="11" t="s">
        <v>174</v>
      </c>
      <c r="F63" s="11"/>
      <c r="G63" s="11"/>
      <c r="H63" s="11"/>
      <c r="I63" s="11"/>
      <c r="J63" s="11">
        <v>1</v>
      </c>
      <c r="K63" s="11">
        <v>1</v>
      </c>
      <c r="L63" s="11"/>
      <c r="M63" s="11">
        <v>38</v>
      </c>
      <c r="N63" s="11">
        <f>F63*17</f>
        <v>0</v>
      </c>
      <c r="O63" s="11">
        <f>F63*G63</f>
        <v>0</v>
      </c>
      <c r="P63" s="11">
        <f>N63+O63</f>
        <v>0</v>
      </c>
      <c r="Q63" s="11">
        <f>IF(H63=4,30,IF(H63=5,40,IF(H63=6,50,IF(H63=7,60,IF(H63=8,70,0)))))</f>
        <v>0</v>
      </c>
      <c r="R63" s="11">
        <f>IF(I63=3,15,0)</f>
        <v>0</v>
      </c>
      <c r="S63" s="11">
        <f>IF(J63=1,5,IF(J63=2,10,IF(J63=3,20,IF(J63&gt;3,20,0))))</f>
        <v>5</v>
      </c>
      <c r="T63" s="11">
        <f>IF(K63=1,10,IF(K63=2,20,IF(K63=3,30,IF(K63&gt;3,30,0))))</f>
        <v>10</v>
      </c>
      <c r="U63" s="11">
        <f>IF(L63&gt;=70,17,IF(L63&gt;=67,15,IF(L63&gt;=60,12,IF(L63&gt;=50,10,0))))</f>
        <v>0</v>
      </c>
      <c r="V63" s="11">
        <f t="shared" si="26"/>
        <v>10</v>
      </c>
      <c r="W63" s="16">
        <f>P63+Q63+R63+S63+T63+U63+V63</f>
        <v>25</v>
      </c>
      <c r="X63" s="11">
        <v>56</v>
      </c>
    </row>
    <row r="64" spans="1:24" ht="39.75" customHeight="1">
      <c r="A64" s="11">
        <v>57</v>
      </c>
      <c r="B64" s="11" t="s">
        <v>199</v>
      </c>
      <c r="C64" s="11" t="s">
        <v>200</v>
      </c>
      <c r="D64" s="11" t="s">
        <v>181</v>
      </c>
      <c r="E64" s="11" t="s">
        <v>201</v>
      </c>
      <c r="F64" s="11"/>
      <c r="G64" s="11"/>
      <c r="H64" s="11"/>
      <c r="I64" s="11">
        <v>3</v>
      </c>
      <c r="J64" s="11"/>
      <c r="K64" s="11"/>
      <c r="L64" s="11"/>
      <c r="M64" s="11">
        <v>34</v>
      </c>
      <c r="N64" s="11">
        <f>F64*17</f>
        <v>0</v>
      </c>
      <c r="O64" s="11">
        <f>F64*G64</f>
        <v>0</v>
      </c>
      <c r="P64" s="11">
        <f>N64+O64</f>
        <v>0</v>
      </c>
      <c r="Q64" s="11">
        <f>IF(H64=4,30,IF(H64=5,40,IF(H64=6,50,IF(H64=7,60,IF(H64=8,70,0)))))</f>
        <v>0</v>
      </c>
      <c r="R64" s="11">
        <f>IF(I64=3,15,0)</f>
        <v>15</v>
      </c>
      <c r="S64" s="11">
        <f>IF(J64=1,5,IF(J64=2,10,IF(J64=3,20,IF(J64&gt;3,20,0))))</f>
        <v>0</v>
      </c>
      <c r="T64" s="11">
        <f>IF(K64=1,10,IF(K64=2,20,IF(K64=3,30,IF(K64&gt;3,30,0))))</f>
        <v>0</v>
      </c>
      <c r="U64" s="11">
        <f>IF(L64&gt;=70,17,IF(L64&gt;=67,15,IF(L64&gt;=60,12,IF(L64&gt;=50,10,0))))</f>
        <v>0</v>
      </c>
      <c r="V64" s="11">
        <f t="shared" si="26"/>
        <v>10</v>
      </c>
      <c r="W64" s="16">
        <f>P64+Q64+R64+S64+T64+U64+V64</f>
        <v>25</v>
      </c>
      <c r="X64" s="11">
        <v>57</v>
      </c>
    </row>
    <row r="65" spans="1:24" ht="39.75" customHeight="1">
      <c r="A65" s="11">
        <v>58</v>
      </c>
      <c r="B65" s="11" t="s">
        <v>61</v>
      </c>
      <c r="C65" s="11" t="s">
        <v>62</v>
      </c>
      <c r="D65" s="11" t="s">
        <v>63</v>
      </c>
      <c r="E65" s="17" t="s">
        <v>64</v>
      </c>
      <c r="F65" s="11"/>
      <c r="G65" s="11"/>
      <c r="H65" s="11"/>
      <c r="I65" s="11"/>
      <c r="J65" s="11">
        <v>2</v>
      </c>
      <c r="K65" s="11"/>
      <c r="L65" s="11"/>
      <c r="M65" s="11">
        <v>42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10</v>
      </c>
      <c r="T65" s="11">
        <v>0</v>
      </c>
      <c r="U65" s="11">
        <v>0</v>
      </c>
      <c r="V65" s="11">
        <v>10</v>
      </c>
      <c r="W65" s="16">
        <v>20</v>
      </c>
      <c r="X65" s="11">
        <v>58</v>
      </c>
    </row>
    <row r="66" spans="1:24" ht="39.75" customHeight="1">
      <c r="A66" s="11">
        <v>59</v>
      </c>
      <c r="B66" s="11" t="s">
        <v>88</v>
      </c>
      <c r="C66" s="11" t="s">
        <v>89</v>
      </c>
      <c r="D66" s="11" t="s">
        <v>90</v>
      </c>
      <c r="E66" s="17" t="s">
        <v>91</v>
      </c>
      <c r="F66" s="11"/>
      <c r="G66" s="11"/>
      <c r="H66" s="11"/>
      <c r="I66" s="11"/>
      <c r="J66" s="11">
        <v>2</v>
      </c>
      <c r="K66" s="11"/>
      <c r="L66" s="11"/>
      <c r="M66" s="11">
        <v>40</v>
      </c>
      <c r="N66" s="11">
        <f>F66*17</f>
        <v>0</v>
      </c>
      <c r="O66" s="11">
        <f>F66*G66</f>
        <v>0</v>
      </c>
      <c r="P66" s="11">
        <f>N66+O66</f>
        <v>0</v>
      </c>
      <c r="Q66" s="11">
        <f>IF(H66=4,30,IF(H66=5,40,IF(H66=6,50,IF(H66=7,60,IF(H66=8,70,0)))))</f>
        <v>0</v>
      </c>
      <c r="R66" s="11">
        <f>IF(I66=3,15,0)</f>
        <v>0</v>
      </c>
      <c r="S66" s="11">
        <f>IF(J66=1,5,IF(J66=2,10,IF(J66=3,20,IF(J66&gt;3,20,0))))</f>
        <v>10</v>
      </c>
      <c r="T66" s="11">
        <f>IF(K66=1,10,IF(K66=2,20,IF(K66=3,30,IF(K66&gt;3,30,0))))</f>
        <v>0</v>
      </c>
      <c r="U66" s="11">
        <f>IF(L66&gt;=70,17,IF(L66&gt;=67,15,IF(L66&gt;=60,12,IF(L66&gt;=50,10,0))))</f>
        <v>0</v>
      </c>
      <c r="V66" s="11">
        <f aca="true" t="shared" si="28" ref="V66:V89">IF(M66=0,0,IF(M66&lt;=50,10,IF(M66&lt;=100,20)))</f>
        <v>10</v>
      </c>
      <c r="W66" s="16">
        <f aca="true" t="shared" si="29" ref="W66:W84">P66+Q66+R66+S66+T66+U66+V66</f>
        <v>20</v>
      </c>
      <c r="X66" s="11">
        <v>59</v>
      </c>
    </row>
    <row r="67" spans="1:24" ht="39.75" customHeight="1">
      <c r="A67" s="11">
        <v>60</v>
      </c>
      <c r="B67" s="11" t="s">
        <v>98</v>
      </c>
      <c r="C67" s="11" t="s">
        <v>89</v>
      </c>
      <c r="D67" s="11" t="s">
        <v>99</v>
      </c>
      <c r="E67" s="17" t="s">
        <v>100</v>
      </c>
      <c r="F67" s="11"/>
      <c r="G67" s="11"/>
      <c r="H67" s="11"/>
      <c r="I67" s="11"/>
      <c r="J67" s="11">
        <v>2</v>
      </c>
      <c r="K67" s="11"/>
      <c r="L67" s="11"/>
      <c r="M67" s="11">
        <v>48</v>
      </c>
      <c r="N67" s="11">
        <f>F67*17</f>
        <v>0</v>
      </c>
      <c r="O67" s="11">
        <f>F67*G67</f>
        <v>0</v>
      </c>
      <c r="P67" s="11">
        <f>N67+O67</f>
        <v>0</v>
      </c>
      <c r="Q67" s="11">
        <f>IF(H67=4,30,IF(H67=5,40,IF(H67=6,50,IF(H67=7,60,IF(H67=8,70,0)))))</f>
        <v>0</v>
      </c>
      <c r="R67" s="11">
        <f>IF(I67=3,15,0)</f>
        <v>0</v>
      </c>
      <c r="S67" s="11">
        <f>IF(J67=1,5,IF(J67=2,10,IF(J67=3,20,IF(J67&gt;3,20,0))))</f>
        <v>10</v>
      </c>
      <c r="T67" s="11">
        <f>IF(K67=1,10,IF(K67=2,20,IF(K67=3,30,IF(K67&gt;3,30,0))))</f>
        <v>0</v>
      </c>
      <c r="U67" s="11">
        <f>IF(L67&gt;=70,17,IF(L67&gt;=67,15,IF(L67&gt;=60,12,IF(L67&gt;=50,10,0))))</f>
        <v>0</v>
      </c>
      <c r="V67" s="11">
        <f t="shared" si="28"/>
        <v>10</v>
      </c>
      <c r="W67" s="16">
        <f t="shared" si="29"/>
        <v>20</v>
      </c>
      <c r="X67" s="11">
        <v>60</v>
      </c>
    </row>
    <row r="68" spans="1:24" ht="39.75" customHeight="1">
      <c r="A68" s="11">
        <v>61</v>
      </c>
      <c r="B68" s="11" t="s">
        <v>101</v>
      </c>
      <c r="C68" s="11" t="s">
        <v>62</v>
      </c>
      <c r="D68" s="11" t="s">
        <v>102</v>
      </c>
      <c r="E68" s="17" t="s">
        <v>103</v>
      </c>
      <c r="F68" s="11"/>
      <c r="G68" s="11"/>
      <c r="H68" s="11"/>
      <c r="I68" s="11"/>
      <c r="J68" s="11">
        <v>2</v>
      </c>
      <c r="K68" s="11"/>
      <c r="L68" s="11"/>
      <c r="M68" s="11">
        <v>44</v>
      </c>
      <c r="N68" s="11">
        <f>F68*17</f>
        <v>0</v>
      </c>
      <c r="O68" s="11">
        <f>F68*G68</f>
        <v>0</v>
      </c>
      <c r="P68" s="11">
        <f>N68+O68</f>
        <v>0</v>
      </c>
      <c r="Q68" s="11">
        <f>IF(H68=4,30,IF(H68=5,40,IF(H68=6,50,IF(H68=7,60,IF(H68=8,70,0)))))</f>
        <v>0</v>
      </c>
      <c r="R68" s="11">
        <f>IF(I68=3,15,0)</f>
        <v>0</v>
      </c>
      <c r="S68" s="11">
        <f>IF(J68=1,5,IF(J68=2,10,IF(J68=3,20,IF(J68&gt;3,20,0))))</f>
        <v>10</v>
      </c>
      <c r="T68" s="11">
        <f>IF(K68=1,10,IF(K68=2,20,IF(K68=3,30,IF(K68&gt;3,30,0))))</f>
        <v>0</v>
      </c>
      <c r="U68" s="11">
        <f>IF(L68&gt;=70,17,IF(L68&gt;=67,15,IF(L68&gt;=60,12,IF(L68&gt;=50,10,0))))</f>
        <v>0</v>
      </c>
      <c r="V68" s="11">
        <f t="shared" si="28"/>
        <v>10</v>
      </c>
      <c r="W68" s="16">
        <f t="shared" si="29"/>
        <v>20</v>
      </c>
      <c r="X68" s="11">
        <v>61</v>
      </c>
    </row>
    <row r="69" spans="1:24" ht="39.75" customHeight="1">
      <c r="A69" s="11">
        <v>62</v>
      </c>
      <c r="B69" s="11" t="s">
        <v>111</v>
      </c>
      <c r="C69" s="11" t="s">
        <v>58</v>
      </c>
      <c r="D69" s="11" t="s">
        <v>112</v>
      </c>
      <c r="E69" s="17" t="s">
        <v>113</v>
      </c>
      <c r="F69" s="11"/>
      <c r="G69" s="11"/>
      <c r="H69" s="11"/>
      <c r="I69" s="11"/>
      <c r="J69" s="11">
        <v>2</v>
      </c>
      <c r="K69" s="11"/>
      <c r="L69" s="11"/>
      <c r="M69" s="11">
        <v>32</v>
      </c>
      <c r="N69" s="11">
        <f>F69*17</f>
        <v>0</v>
      </c>
      <c r="O69" s="11">
        <f>F69*G69</f>
        <v>0</v>
      </c>
      <c r="P69" s="11">
        <f>N69+O69</f>
        <v>0</v>
      </c>
      <c r="Q69" s="11">
        <f>IF(H69=4,30,IF(H69=5,40,IF(H69=6,50,IF(H69=7,60,IF(H69=8,70,0)))))</f>
        <v>0</v>
      </c>
      <c r="R69" s="11">
        <f>IF(I69=3,15,0)</f>
        <v>0</v>
      </c>
      <c r="S69" s="11">
        <f>IF(J69=1,5,IF(J69=2,10,IF(J69=3,20,IF(J69&gt;3,20,0))))</f>
        <v>10</v>
      </c>
      <c r="T69" s="11">
        <f>IF(K69=1,10,IF(K69=2,20,IF(K69=3,30,IF(K69&gt;3,30,0))))</f>
        <v>0</v>
      </c>
      <c r="U69" s="11">
        <f>IF(L69&gt;=70,17,IF(L69&gt;=67,15,IF(L69&gt;=60,12,IF(L69&gt;=50,10,0))))</f>
        <v>0</v>
      </c>
      <c r="V69" s="11">
        <f t="shared" si="28"/>
        <v>10</v>
      </c>
      <c r="W69" s="16">
        <f t="shared" si="29"/>
        <v>20</v>
      </c>
      <c r="X69" s="11">
        <v>62</v>
      </c>
    </row>
    <row r="70" spans="1:24" ht="39.75" customHeight="1">
      <c r="A70" s="11">
        <v>63</v>
      </c>
      <c r="B70" s="11" t="s">
        <v>135</v>
      </c>
      <c r="C70" s="11" t="s">
        <v>136</v>
      </c>
      <c r="D70" s="11" t="s">
        <v>66</v>
      </c>
      <c r="E70" s="11" t="s">
        <v>137</v>
      </c>
      <c r="F70" s="11"/>
      <c r="G70" s="11"/>
      <c r="H70" s="11"/>
      <c r="I70" s="11"/>
      <c r="J70" s="11"/>
      <c r="K70" s="11"/>
      <c r="L70" s="11"/>
      <c r="M70" s="11">
        <v>53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f t="shared" si="28"/>
        <v>20</v>
      </c>
      <c r="W70" s="16">
        <f t="shared" si="29"/>
        <v>20</v>
      </c>
      <c r="X70" s="11">
        <v>63</v>
      </c>
    </row>
    <row r="71" spans="1:24" ht="39.75" customHeight="1">
      <c r="A71" s="11">
        <v>64</v>
      </c>
      <c r="B71" s="11" t="s">
        <v>144</v>
      </c>
      <c r="C71" s="11" t="s">
        <v>145</v>
      </c>
      <c r="D71" s="11" t="s">
        <v>66</v>
      </c>
      <c r="E71" s="11" t="s">
        <v>146</v>
      </c>
      <c r="F71" s="11"/>
      <c r="G71" s="11"/>
      <c r="H71" s="11"/>
      <c r="I71" s="11"/>
      <c r="J71" s="11">
        <v>2</v>
      </c>
      <c r="K71" s="11"/>
      <c r="L71" s="11"/>
      <c r="M71" s="11">
        <v>39</v>
      </c>
      <c r="N71" s="11">
        <f aca="true" t="shared" si="30" ref="N71:N84">F71*17</f>
        <v>0</v>
      </c>
      <c r="O71" s="11">
        <f aca="true" t="shared" si="31" ref="O71:O84">F71*G71</f>
        <v>0</v>
      </c>
      <c r="P71" s="11">
        <f aca="true" t="shared" si="32" ref="P71:P84">N71+O71</f>
        <v>0</v>
      </c>
      <c r="Q71" s="11">
        <f aca="true" t="shared" si="33" ref="Q71:Q84">IF(H71=4,30,IF(H71=5,40,IF(H71=6,50,IF(H71=7,60,IF(H71=8,70,0)))))</f>
        <v>0</v>
      </c>
      <c r="R71" s="11">
        <f aca="true" t="shared" si="34" ref="R71:R84">IF(I71=3,15,0)</f>
        <v>0</v>
      </c>
      <c r="S71" s="11">
        <f aca="true" t="shared" si="35" ref="S71:S84">IF(J71=1,5,IF(J71=2,10,IF(J71=3,20,IF(J71&gt;3,20,0))))</f>
        <v>10</v>
      </c>
      <c r="T71" s="11">
        <f aca="true" t="shared" si="36" ref="T71:T84">IF(K71=1,10,IF(K71=2,20,IF(K71=3,30,IF(K71&gt;3,30,0))))</f>
        <v>0</v>
      </c>
      <c r="U71" s="11">
        <f aca="true" t="shared" si="37" ref="U71:U84">IF(L71&gt;=70,17,IF(L71&gt;=67,15,IF(L71&gt;=60,12,IF(L71&gt;=50,10,0))))</f>
        <v>0</v>
      </c>
      <c r="V71" s="11">
        <f t="shared" si="28"/>
        <v>10</v>
      </c>
      <c r="W71" s="16">
        <f t="shared" si="29"/>
        <v>20</v>
      </c>
      <c r="X71" s="11">
        <v>64</v>
      </c>
    </row>
    <row r="72" spans="1:24" ht="39.75" customHeight="1">
      <c r="A72" s="11">
        <v>65</v>
      </c>
      <c r="B72" s="11" t="s">
        <v>218</v>
      </c>
      <c r="C72" s="11" t="s">
        <v>219</v>
      </c>
      <c r="D72" s="11" t="s">
        <v>173</v>
      </c>
      <c r="E72" s="11" t="s">
        <v>220</v>
      </c>
      <c r="F72" s="11"/>
      <c r="G72" s="11"/>
      <c r="H72" s="11"/>
      <c r="I72" s="11"/>
      <c r="J72" s="11">
        <v>2</v>
      </c>
      <c r="K72" s="11"/>
      <c r="L72" s="11"/>
      <c r="M72" s="11">
        <v>50</v>
      </c>
      <c r="N72" s="11">
        <f t="shared" si="30"/>
        <v>0</v>
      </c>
      <c r="O72" s="11">
        <f t="shared" si="31"/>
        <v>0</v>
      </c>
      <c r="P72" s="11">
        <f t="shared" si="32"/>
        <v>0</v>
      </c>
      <c r="Q72" s="11">
        <f t="shared" si="33"/>
        <v>0</v>
      </c>
      <c r="R72" s="11">
        <f t="shared" si="34"/>
        <v>0</v>
      </c>
      <c r="S72" s="11">
        <f t="shared" si="35"/>
        <v>10</v>
      </c>
      <c r="T72" s="11">
        <f t="shared" si="36"/>
        <v>0</v>
      </c>
      <c r="U72" s="11">
        <f t="shared" si="37"/>
        <v>0</v>
      </c>
      <c r="V72" s="11">
        <f t="shared" si="28"/>
        <v>10</v>
      </c>
      <c r="W72" s="16">
        <f t="shared" si="29"/>
        <v>20</v>
      </c>
      <c r="X72" s="11">
        <v>65</v>
      </c>
    </row>
    <row r="73" spans="1:24" ht="39.75" customHeight="1">
      <c r="A73" s="11">
        <v>66</v>
      </c>
      <c r="B73" s="11" t="s">
        <v>225</v>
      </c>
      <c r="C73" s="11" t="s">
        <v>226</v>
      </c>
      <c r="D73" s="11" t="s">
        <v>227</v>
      </c>
      <c r="E73" s="11" t="s">
        <v>228</v>
      </c>
      <c r="F73" s="11"/>
      <c r="G73" s="11"/>
      <c r="H73" s="11"/>
      <c r="I73" s="11"/>
      <c r="J73" s="11">
        <v>2</v>
      </c>
      <c r="K73" s="11"/>
      <c r="L73" s="11"/>
      <c r="M73" s="11">
        <v>50</v>
      </c>
      <c r="N73" s="11">
        <f t="shared" si="30"/>
        <v>0</v>
      </c>
      <c r="O73" s="11">
        <f t="shared" si="31"/>
        <v>0</v>
      </c>
      <c r="P73" s="11">
        <f t="shared" si="32"/>
        <v>0</v>
      </c>
      <c r="Q73" s="11">
        <f t="shared" si="33"/>
        <v>0</v>
      </c>
      <c r="R73" s="11">
        <f t="shared" si="34"/>
        <v>0</v>
      </c>
      <c r="S73" s="11">
        <f t="shared" si="35"/>
        <v>10</v>
      </c>
      <c r="T73" s="11">
        <f t="shared" si="36"/>
        <v>0</v>
      </c>
      <c r="U73" s="11">
        <f t="shared" si="37"/>
        <v>0</v>
      </c>
      <c r="V73" s="11">
        <f t="shared" si="28"/>
        <v>10</v>
      </c>
      <c r="W73" s="16">
        <f t="shared" si="29"/>
        <v>20</v>
      </c>
      <c r="X73" s="11">
        <v>66</v>
      </c>
    </row>
    <row r="74" spans="1:24" ht="39.75" customHeight="1">
      <c r="A74" s="11">
        <v>67</v>
      </c>
      <c r="B74" s="11" t="s">
        <v>240</v>
      </c>
      <c r="C74" s="11" t="s">
        <v>241</v>
      </c>
      <c r="D74" s="11" t="s">
        <v>90</v>
      </c>
      <c r="E74" s="11" t="s">
        <v>242</v>
      </c>
      <c r="F74" s="11"/>
      <c r="G74" s="11"/>
      <c r="H74" s="11"/>
      <c r="I74" s="11"/>
      <c r="J74" s="11">
        <v>2</v>
      </c>
      <c r="K74" s="11"/>
      <c r="L74" s="11"/>
      <c r="M74" s="11">
        <v>36</v>
      </c>
      <c r="N74" s="11">
        <f t="shared" si="30"/>
        <v>0</v>
      </c>
      <c r="O74" s="11">
        <f t="shared" si="31"/>
        <v>0</v>
      </c>
      <c r="P74" s="11">
        <f t="shared" si="32"/>
        <v>0</v>
      </c>
      <c r="Q74" s="11">
        <f t="shared" si="33"/>
        <v>0</v>
      </c>
      <c r="R74" s="11">
        <f t="shared" si="34"/>
        <v>0</v>
      </c>
      <c r="S74" s="11">
        <f t="shared" si="35"/>
        <v>10</v>
      </c>
      <c r="T74" s="11">
        <f t="shared" si="36"/>
        <v>0</v>
      </c>
      <c r="U74" s="11">
        <f t="shared" si="37"/>
        <v>0</v>
      </c>
      <c r="V74" s="11">
        <f t="shared" si="28"/>
        <v>10</v>
      </c>
      <c r="W74" s="16">
        <f t="shared" si="29"/>
        <v>20</v>
      </c>
      <c r="X74" s="11">
        <v>67</v>
      </c>
    </row>
    <row r="75" spans="1:24" ht="39.75" customHeight="1">
      <c r="A75" s="11">
        <v>68</v>
      </c>
      <c r="B75" s="11" t="s">
        <v>264</v>
      </c>
      <c r="C75" s="11" t="s">
        <v>133</v>
      </c>
      <c r="D75" s="11" t="s">
        <v>265</v>
      </c>
      <c r="E75" s="11" t="s">
        <v>266</v>
      </c>
      <c r="F75" s="11"/>
      <c r="G75" s="11"/>
      <c r="H75" s="11"/>
      <c r="I75" s="11"/>
      <c r="J75" s="11"/>
      <c r="K75" s="11"/>
      <c r="L75" s="11"/>
      <c r="M75" s="11">
        <v>51</v>
      </c>
      <c r="N75" s="11">
        <f t="shared" si="30"/>
        <v>0</v>
      </c>
      <c r="O75" s="11">
        <f t="shared" si="31"/>
        <v>0</v>
      </c>
      <c r="P75" s="11">
        <f t="shared" si="32"/>
        <v>0</v>
      </c>
      <c r="Q75" s="11">
        <f t="shared" si="33"/>
        <v>0</v>
      </c>
      <c r="R75" s="11">
        <f t="shared" si="34"/>
        <v>0</v>
      </c>
      <c r="S75" s="11">
        <f t="shared" si="35"/>
        <v>0</v>
      </c>
      <c r="T75" s="11">
        <f t="shared" si="36"/>
        <v>0</v>
      </c>
      <c r="U75" s="11">
        <f t="shared" si="37"/>
        <v>0</v>
      </c>
      <c r="V75" s="11">
        <f t="shared" si="28"/>
        <v>20</v>
      </c>
      <c r="W75" s="16">
        <f t="shared" si="29"/>
        <v>20</v>
      </c>
      <c r="X75" s="11">
        <v>68</v>
      </c>
    </row>
    <row r="76" spans="1:24" ht="39.75" customHeight="1">
      <c r="A76" s="11">
        <v>69</v>
      </c>
      <c r="B76" s="11" t="s">
        <v>283</v>
      </c>
      <c r="C76" s="11" t="s">
        <v>219</v>
      </c>
      <c r="D76" s="11" t="s">
        <v>139</v>
      </c>
      <c r="E76" s="11" t="s">
        <v>284</v>
      </c>
      <c r="F76" s="11"/>
      <c r="G76" s="11"/>
      <c r="H76" s="11"/>
      <c r="I76" s="11"/>
      <c r="J76" s="11">
        <v>2</v>
      </c>
      <c r="K76" s="11"/>
      <c r="L76" s="11"/>
      <c r="M76" s="11">
        <v>37</v>
      </c>
      <c r="N76" s="11">
        <f t="shared" si="30"/>
        <v>0</v>
      </c>
      <c r="O76" s="11">
        <f t="shared" si="31"/>
        <v>0</v>
      </c>
      <c r="P76" s="11">
        <f t="shared" si="32"/>
        <v>0</v>
      </c>
      <c r="Q76" s="11">
        <f t="shared" si="33"/>
        <v>0</v>
      </c>
      <c r="R76" s="11">
        <f t="shared" si="34"/>
        <v>0</v>
      </c>
      <c r="S76" s="11">
        <f t="shared" si="35"/>
        <v>10</v>
      </c>
      <c r="T76" s="11">
        <f t="shared" si="36"/>
        <v>0</v>
      </c>
      <c r="U76" s="11">
        <f t="shared" si="37"/>
        <v>0</v>
      </c>
      <c r="V76" s="11">
        <f t="shared" si="28"/>
        <v>10</v>
      </c>
      <c r="W76" s="16">
        <f t="shared" si="29"/>
        <v>20</v>
      </c>
      <c r="X76" s="11">
        <v>69</v>
      </c>
    </row>
    <row r="77" spans="1:24" ht="39.75" customHeight="1">
      <c r="A77" s="11">
        <v>70</v>
      </c>
      <c r="B77" s="11" t="s">
        <v>316</v>
      </c>
      <c r="C77" s="11" t="s">
        <v>317</v>
      </c>
      <c r="D77" s="11" t="s">
        <v>139</v>
      </c>
      <c r="E77" s="11" t="s">
        <v>318</v>
      </c>
      <c r="F77" s="11"/>
      <c r="G77" s="11"/>
      <c r="H77" s="11"/>
      <c r="I77" s="11"/>
      <c r="J77" s="11">
        <v>2</v>
      </c>
      <c r="K77" s="11"/>
      <c r="L77" s="11"/>
      <c r="M77" s="11">
        <v>38</v>
      </c>
      <c r="N77" s="11">
        <f t="shared" si="30"/>
        <v>0</v>
      </c>
      <c r="O77" s="11">
        <f t="shared" si="31"/>
        <v>0</v>
      </c>
      <c r="P77" s="11">
        <f t="shared" si="32"/>
        <v>0</v>
      </c>
      <c r="Q77" s="11">
        <f t="shared" si="33"/>
        <v>0</v>
      </c>
      <c r="R77" s="11">
        <f t="shared" si="34"/>
        <v>0</v>
      </c>
      <c r="S77" s="11">
        <f t="shared" si="35"/>
        <v>10</v>
      </c>
      <c r="T77" s="11">
        <f t="shared" si="36"/>
        <v>0</v>
      </c>
      <c r="U77" s="11">
        <f t="shared" si="37"/>
        <v>0</v>
      </c>
      <c r="V77" s="11">
        <f t="shared" si="28"/>
        <v>10</v>
      </c>
      <c r="W77" s="16">
        <f t="shared" si="29"/>
        <v>20</v>
      </c>
      <c r="X77" s="11">
        <v>70</v>
      </c>
    </row>
    <row r="78" spans="1:24" ht="39.75" customHeight="1">
      <c r="A78" s="11">
        <v>71</v>
      </c>
      <c r="B78" s="11" t="s">
        <v>168</v>
      </c>
      <c r="C78" s="11" t="s">
        <v>115</v>
      </c>
      <c r="D78" s="11" t="s">
        <v>102</v>
      </c>
      <c r="E78" s="11" t="s">
        <v>169</v>
      </c>
      <c r="F78" s="11"/>
      <c r="G78" s="11"/>
      <c r="H78" s="11"/>
      <c r="I78" s="11"/>
      <c r="J78" s="11">
        <v>1</v>
      </c>
      <c r="K78" s="11"/>
      <c r="L78" s="11"/>
      <c r="M78" s="11">
        <v>47</v>
      </c>
      <c r="N78" s="11">
        <f t="shared" si="30"/>
        <v>0</v>
      </c>
      <c r="O78" s="11">
        <f t="shared" si="31"/>
        <v>0</v>
      </c>
      <c r="P78" s="11">
        <f t="shared" si="32"/>
        <v>0</v>
      </c>
      <c r="Q78" s="11">
        <f t="shared" si="33"/>
        <v>0</v>
      </c>
      <c r="R78" s="11">
        <f t="shared" si="34"/>
        <v>0</v>
      </c>
      <c r="S78" s="11">
        <f t="shared" si="35"/>
        <v>5</v>
      </c>
      <c r="T78" s="11">
        <f t="shared" si="36"/>
        <v>0</v>
      </c>
      <c r="U78" s="11">
        <f t="shared" si="37"/>
        <v>0</v>
      </c>
      <c r="V78" s="11">
        <f t="shared" si="28"/>
        <v>10</v>
      </c>
      <c r="W78" s="16">
        <f t="shared" si="29"/>
        <v>15</v>
      </c>
      <c r="X78" s="11">
        <v>71</v>
      </c>
    </row>
    <row r="79" spans="1:24" ht="39.75" customHeight="1">
      <c r="A79" s="11">
        <v>72</v>
      </c>
      <c r="B79" s="11" t="s">
        <v>183</v>
      </c>
      <c r="C79" s="11" t="s">
        <v>184</v>
      </c>
      <c r="D79" s="11" t="s">
        <v>185</v>
      </c>
      <c r="E79" s="11" t="s">
        <v>186</v>
      </c>
      <c r="F79" s="11"/>
      <c r="G79" s="11"/>
      <c r="H79" s="11"/>
      <c r="I79" s="11"/>
      <c r="J79" s="11">
        <v>1</v>
      </c>
      <c r="K79" s="11"/>
      <c r="L79" s="11"/>
      <c r="M79" s="11">
        <v>49</v>
      </c>
      <c r="N79" s="11">
        <f t="shared" si="30"/>
        <v>0</v>
      </c>
      <c r="O79" s="11">
        <f t="shared" si="31"/>
        <v>0</v>
      </c>
      <c r="P79" s="11">
        <f t="shared" si="32"/>
        <v>0</v>
      </c>
      <c r="Q79" s="11">
        <f t="shared" si="33"/>
        <v>0</v>
      </c>
      <c r="R79" s="11">
        <f t="shared" si="34"/>
        <v>0</v>
      </c>
      <c r="S79" s="11">
        <f t="shared" si="35"/>
        <v>5</v>
      </c>
      <c r="T79" s="11">
        <f t="shared" si="36"/>
        <v>0</v>
      </c>
      <c r="U79" s="11">
        <f t="shared" si="37"/>
        <v>0</v>
      </c>
      <c r="V79" s="11">
        <f t="shared" si="28"/>
        <v>10</v>
      </c>
      <c r="W79" s="16">
        <f t="shared" si="29"/>
        <v>15</v>
      </c>
      <c r="X79" s="11">
        <v>72</v>
      </c>
    </row>
    <row r="80" spans="1:24" ht="39.75" customHeight="1">
      <c r="A80" s="11">
        <v>73</v>
      </c>
      <c r="B80" s="11" t="s">
        <v>204</v>
      </c>
      <c r="C80" s="11" t="s">
        <v>47</v>
      </c>
      <c r="D80" s="11" t="s">
        <v>205</v>
      </c>
      <c r="E80" s="11" t="s">
        <v>206</v>
      </c>
      <c r="F80" s="11"/>
      <c r="G80" s="11"/>
      <c r="H80" s="11"/>
      <c r="I80" s="11"/>
      <c r="J80" s="11">
        <v>1</v>
      </c>
      <c r="K80" s="11"/>
      <c r="L80" s="11"/>
      <c r="M80" s="11">
        <v>36</v>
      </c>
      <c r="N80" s="11">
        <f t="shared" si="30"/>
        <v>0</v>
      </c>
      <c r="O80" s="11">
        <f t="shared" si="31"/>
        <v>0</v>
      </c>
      <c r="P80" s="11">
        <f t="shared" si="32"/>
        <v>0</v>
      </c>
      <c r="Q80" s="11">
        <f t="shared" si="33"/>
        <v>0</v>
      </c>
      <c r="R80" s="11">
        <f t="shared" si="34"/>
        <v>0</v>
      </c>
      <c r="S80" s="11">
        <f t="shared" si="35"/>
        <v>5</v>
      </c>
      <c r="T80" s="11">
        <f t="shared" si="36"/>
        <v>0</v>
      </c>
      <c r="U80" s="11">
        <f t="shared" si="37"/>
        <v>0</v>
      </c>
      <c r="V80" s="11">
        <f t="shared" si="28"/>
        <v>10</v>
      </c>
      <c r="W80" s="16">
        <f t="shared" si="29"/>
        <v>15</v>
      </c>
      <c r="X80" s="11">
        <v>73</v>
      </c>
    </row>
    <row r="81" spans="1:24" ht="39.75" customHeight="1">
      <c r="A81" s="11">
        <v>74</v>
      </c>
      <c r="B81" s="11" t="s">
        <v>207</v>
      </c>
      <c r="C81" s="11" t="s">
        <v>208</v>
      </c>
      <c r="D81" s="11" t="s">
        <v>63</v>
      </c>
      <c r="E81" s="11" t="s">
        <v>209</v>
      </c>
      <c r="F81" s="11"/>
      <c r="G81" s="11"/>
      <c r="H81" s="11"/>
      <c r="I81" s="11"/>
      <c r="J81" s="11">
        <v>1</v>
      </c>
      <c r="K81" s="11"/>
      <c r="L81" s="11"/>
      <c r="M81" s="11">
        <v>47</v>
      </c>
      <c r="N81" s="11">
        <f t="shared" si="30"/>
        <v>0</v>
      </c>
      <c r="O81" s="11">
        <f t="shared" si="31"/>
        <v>0</v>
      </c>
      <c r="P81" s="11">
        <f t="shared" si="32"/>
        <v>0</v>
      </c>
      <c r="Q81" s="11">
        <f t="shared" si="33"/>
        <v>0</v>
      </c>
      <c r="R81" s="11">
        <f t="shared" si="34"/>
        <v>0</v>
      </c>
      <c r="S81" s="11">
        <f t="shared" si="35"/>
        <v>5</v>
      </c>
      <c r="T81" s="11">
        <f t="shared" si="36"/>
        <v>0</v>
      </c>
      <c r="U81" s="11">
        <f t="shared" si="37"/>
        <v>0</v>
      </c>
      <c r="V81" s="11">
        <f t="shared" si="28"/>
        <v>10</v>
      </c>
      <c r="W81" s="16">
        <f t="shared" si="29"/>
        <v>15</v>
      </c>
      <c r="X81" s="11">
        <v>74</v>
      </c>
    </row>
    <row r="82" spans="1:24" ht="39.75" customHeight="1">
      <c r="A82" s="11">
        <v>75</v>
      </c>
      <c r="B82" s="11" t="s">
        <v>210</v>
      </c>
      <c r="C82" s="11" t="s">
        <v>76</v>
      </c>
      <c r="D82" s="11" t="s">
        <v>211</v>
      </c>
      <c r="E82" s="11" t="s">
        <v>212</v>
      </c>
      <c r="F82" s="11"/>
      <c r="G82" s="11"/>
      <c r="H82" s="11"/>
      <c r="I82" s="11"/>
      <c r="J82" s="11">
        <v>1</v>
      </c>
      <c r="K82" s="11"/>
      <c r="L82" s="11"/>
      <c r="M82" s="11">
        <v>32</v>
      </c>
      <c r="N82" s="11">
        <f t="shared" si="30"/>
        <v>0</v>
      </c>
      <c r="O82" s="11">
        <f t="shared" si="31"/>
        <v>0</v>
      </c>
      <c r="P82" s="11">
        <f t="shared" si="32"/>
        <v>0</v>
      </c>
      <c r="Q82" s="11">
        <f t="shared" si="33"/>
        <v>0</v>
      </c>
      <c r="R82" s="11">
        <f t="shared" si="34"/>
        <v>0</v>
      </c>
      <c r="S82" s="11">
        <f t="shared" si="35"/>
        <v>5</v>
      </c>
      <c r="T82" s="11">
        <f t="shared" si="36"/>
        <v>0</v>
      </c>
      <c r="U82" s="11">
        <f t="shared" si="37"/>
        <v>0</v>
      </c>
      <c r="V82" s="11">
        <f t="shared" si="28"/>
        <v>10</v>
      </c>
      <c r="W82" s="16">
        <f t="shared" si="29"/>
        <v>15</v>
      </c>
      <c r="X82" s="11">
        <v>75</v>
      </c>
    </row>
    <row r="83" spans="1:24" ht="39.75" customHeight="1">
      <c r="A83" s="11">
        <v>76</v>
      </c>
      <c r="B83" s="11" t="s">
        <v>231</v>
      </c>
      <c r="C83" s="11" t="s">
        <v>154</v>
      </c>
      <c r="D83" s="11" t="s">
        <v>211</v>
      </c>
      <c r="E83" s="11" t="s">
        <v>232</v>
      </c>
      <c r="F83" s="11"/>
      <c r="G83" s="11"/>
      <c r="H83" s="11"/>
      <c r="I83" s="11"/>
      <c r="J83" s="11">
        <v>1</v>
      </c>
      <c r="K83" s="11"/>
      <c r="L83" s="11"/>
      <c r="M83" s="11">
        <v>43</v>
      </c>
      <c r="N83" s="11">
        <f t="shared" si="30"/>
        <v>0</v>
      </c>
      <c r="O83" s="11">
        <f t="shared" si="31"/>
        <v>0</v>
      </c>
      <c r="P83" s="11">
        <f t="shared" si="32"/>
        <v>0</v>
      </c>
      <c r="Q83" s="11">
        <f t="shared" si="33"/>
        <v>0</v>
      </c>
      <c r="R83" s="11">
        <f t="shared" si="34"/>
        <v>0</v>
      </c>
      <c r="S83" s="11">
        <f t="shared" si="35"/>
        <v>5</v>
      </c>
      <c r="T83" s="11">
        <f t="shared" si="36"/>
        <v>0</v>
      </c>
      <c r="U83" s="11">
        <f t="shared" si="37"/>
        <v>0</v>
      </c>
      <c r="V83" s="11">
        <f t="shared" si="28"/>
        <v>10</v>
      </c>
      <c r="W83" s="16">
        <f t="shared" si="29"/>
        <v>15</v>
      </c>
      <c r="X83" s="11">
        <v>76</v>
      </c>
    </row>
    <row r="84" spans="1:24" ht="39.75" customHeight="1">
      <c r="A84" s="11">
        <v>77</v>
      </c>
      <c r="B84" s="11" t="s">
        <v>273</v>
      </c>
      <c r="C84" s="11" t="s">
        <v>157</v>
      </c>
      <c r="D84" s="11" t="s">
        <v>275</v>
      </c>
      <c r="E84" s="11" t="s">
        <v>276</v>
      </c>
      <c r="F84" s="11"/>
      <c r="G84" s="11"/>
      <c r="H84" s="11"/>
      <c r="I84" s="11"/>
      <c r="J84" s="11">
        <v>1</v>
      </c>
      <c r="K84" s="11"/>
      <c r="L84" s="11"/>
      <c r="M84" s="11">
        <v>44</v>
      </c>
      <c r="N84" s="11">
        <f t="shared" si="30"/>
        <v>0</v>
      </c>
      <c r="O84" s="11">
        <f t="shared" si="31"/>
        <v>0</v>
      </c>
      <c r="P84" s="11">
        <f t="shared" si="32"/>
        <v>0</v>
      </c>
      <c r="Q84" s="11">
        <f t="shared" si="33"/>
        <v>0</v>
      </c>
      <c r="R84" s="11">
        <f t="shared" si="34"/>
        <v>0</v>
      </c>
      <c r="S84" s="11">
        <f t="shared" si="35"/>
        <v>5</v>
      </c>
      <c r="T84" s="11">
        <f t="shared" si="36"/>
        <v>0</v>
      </c>
      <c r="U84" s="11">
        <f t="shared" si="37"/>
        <v>0</v>
      </c>
      <c r="V84" s="11">
        <f t="shared" si="28"/>
        <v>10</v>
      </c>
      <c r="W84" s="16">
        <f t="shared" si="29"/>
        <v>15</v>
      </c>
      <c r="X84" s="11">
        <v>77</v>
      </c>
    </row>
    <row r="85" spans="1:24" ht="39.75" customHeight="1">
      <c r="A85" s="11">
        <v>78</v>
      </c>
      <c r="B85" s="50" t="s">
        <v>341</v>
      </c>
      <c r="C85" s="50" t="s">
        <v>505</v>
      </c>
      <c r="D85" s="50" t="s">
        <v>102</v>
      </c>
      <c r="E85" s="50" t="s">
        <v>506</v>
      </c>
      <c r="F85" s="9"/>
      <c r="G85" s="9"/>
      <c r="H85" s="9"/>
      <c r="I85" s="9"/>
      <c r="J85" s="9"/>
      <c r="K85" s="9"/>
      <c r="L85" s="9"/>
      <c r="M85" s="50">
        <v>32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50">
        <f t="shared" si="28"/>
        <v>10</v>
      </c>
      <c r="W85" s="13">
        <v>10</v>
      </c>
      <c r="X85" s="11">
        <v>78</v>
      </c>
    </row>
    <row r="86" spans="1:24" ht="39.75" customHeight="1">
      <c r="A86" s="11">
        <v>79</v>
      </c>
      <c r="B86" s="11" t="s">
        <v>119</v>
      </c>
      <c r="C86" s="11" t="s">
        <v>122</v>
      </c>
      <c r="D86" s="11" t="s">
        <v>59</v>
      </c>
      <c r="E86" s="11" t="s">
        <v>123</v>
      </c>
      <c r="F86" s="11"/>
      <c r="G86" s="11"/>
      <c r="H86" s="11"/>
      <c r="I86" s="11"/>
      <c r="J86" s="11"/>
      <c r="K86" s="11"/>
      <c r="L86" s="11"/>
      <c r="M86" s="11">
        <v>33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f t="shared" si="28"/>
        <v>10</v>
      </c>
      <c r="W86" s="16">
        <v>10</v>
      </c>
      <c r="X86" s="11">
        <v>79</v>
      </c>
    </row>
    <row r="87" spans="1:24" ht="39.75" customHeight="1">
      <c r="A87" s="11">
        <v>80</v>
      </c>
      <c r="B87" s="11" t="s">
        <v>156</v>
      </c>
      <c r="C87" s="11" t="s">
        <v>157</v>
      </c>
      <c r="D87" s="11" t="s">
        <v>158</v>
      </c>
      <c r="E87" s="11" t="s">
        <v>159</v>
      </c>
      <c r="F87" s="11"/>
      <c r="G87" s="11"/>
      <c r="H87" s="11"/>
      <c r="I87" s="11"/>
      <c r="J87" s="11"/>
      <c r="K87" s="11"/>
      <c r="L87" s="11"/>
      <c r="M87" s="11">
        <v>34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f t="shared" si="28"/>
        <v>10</v>
      </c>
      <c r="W87" s="16">
        <v>10</v>
      </c>
      <c r="X87" s="11">
        <v>80</v>
      </c>
    </row>
    <row r="88" spans="1:24" ht="39.75" customHeight="1">
      <c r="A88" s="11">
        <v>81</v>
      </c>
      <c r="B88" s="11" t="s">
        <v>172</v>
      </c>
      <c r="C88" s="11" t="s">
        <v>175</v>
      </c>
      <c r="D88" s="11" t="s">
        <v>173</v>
      </c>
      <c r="E88" s="11" t="s">
        <v>176</v>
      </c>
      <c r="F88" s="11"/>
      <c r="G88" s="11"/>
      <c r="H88" s="11"/>
      <c r="I88" s="11"/>
      <c r="J88" s="11"/>
      <c r="K88" s="11"/>
      <c r="L88" s="11"/>
      <c r="M88" s="11">
        <v>36</v>
      </c>
      <c r="N88" s="11">
        <f>F88*17</f>
        <v>0</v>
      </c>
      <c r="O88" s="11">
        <f>F88*G88</f>
        <v>0</v>
      </c>
      <c r="P88" s="11">
        <f>N88+O88</f>
        <v>0</v>
      </c>
      <c r="Q88" s="11">
        <f>IF(H88=4,30,IF(H88=5,40,IF(H88=6,50,IF(H88=7,60,IF(H88=8,70,0)))))</f>
        <v>0</v>
      </c>
      <c r="R88" s="11">
        <f>IF(I88=3,15,0)</f>
        <v>0</v>
      </c>
      <c r="S88" s="11">
        <f>IF(J88=1,5,IF(J88=2,10,IF(J88=3,20,IF(J88&gt;3,20,0))))</f>
        <v>0</v>
      </c>
      <c r="T88" s="11">
        <f>IF(K88=1,10,IF(K88=2,20,IF(K88=3,30,IF(K88&gt;3,30,0))))</f>
        <v>0</v>
      </c>
      <c r="U88" s="11">
        <f>IF(L88&gt;=70,17,IF(L88&gt;=67,15,IF(L88&gt;=60,12,IF(L88&gt;=50,10,0))))</f>
        <v>0</v>
      </c>
      <c r="V88" s="11">
        <f t="shared" si="28"/>
        <v>10</v>
      </c>
      <c r="W88" s="16">
        <f>P88+Q88+R88+S88+T88+U88+V88</f>
        <v>10</v>
      </c>
      <c r="X88" s="11">
        <v>81</v>
      </c>
    </row>
    <row r="89" spans="1:24" ht="39.75" customHeight="1">
      <c r="A89" s="11">
        <v>82</v>
      </c>
      <c r="B89" s="11" t="s">
        <v>322</v>
      </c>
      <c r="C89" s="11" t="s">
        <v>323</v>
      </c>
      <c r="D89" s="11" t="s">
        <v>63</v>
      </c>
      <c r="E89" s="11" t="s">
        <v>324</v>
      </c>
      <c r="F89" s="11"/>
      <c r="G89" s="11"/>
      <c r="H89" s="11"/>
      <c r="I89" s="11"/>
      <c r="J89" s="11"/>
      <c r="K89" s="11"/>
      <c r="L89" s="11"/>
      <c r="M89" s="11">
        <v>42</v>
      </c>
      <c r="N89" s="11">
        <f>F89*17</f>
        <v>0</v>
      </c>
      <c r="O89" s="11">
        <f>F89*G89</f>
        <v>0</v>
      </c>
      <c r="P89" s="11">
        <f>N89+O89</f>
        <v>0</v>
      </c>
      <c r="Q89" s="11">
        <f>IF(H89=4,30,IF(H89=5,40,IF(H89=6,50,IF(H89=7,60,IF(H89=8,70,0)))))</f>
        <v>0</v>
      </c>
      <c r="R89" s="11">
        <f>IF(I89=3,15,0)</f>
        <v>0</v>
      </c>
      <c r="S89" s="11">
        <f>IF(J89=1,5,IF(J89=2,10,IF(J89=3,20,IF(J89&gt;3,20,0))))</f>
        <v>0</v>
      </c>
      <c r="T89" s="11">
        <f>IF(K89=1,10,IF(K89=2,20,IF(K89=3,30,IF(K89&gt;3,30,0))))</f>
        <v>0</v>
      </c>
      <c r="U89" s="11">
        <f>IF(L89&gt;=70,17,IF(L89&gt;=67,15,IF(L89&gt;=60,12,IF(L89&gt;=50,10,0))))</f>
        <v>0</v>
      </c>
      <c r="V89" s="11">
        <f t="shared" si="28"/>
        <v>10</v>
      </c>
      <c r="W89" s="16">
        <f>P89+Q89+R89+S89+T89+U89+V89</f>
        <v>10</v>
      </c>
      <c r="X89" s="11">
        <v>82</v>
      </c>
    </row>
    <row r="92" ht="12.75">
      <c r="B92" t="s">
        <v>495</v>
      </c>
    </row>
    <row r="93" ht="12.75">
      <c r="B93" t="s">
        <v>496</v>
      </c>
    </row>
    <row r="94" ht="12.75">
      <c r="B94" t="s">
        <v>497</v>
      </c>
    </row>
    <row r="95" spans="1:24" ht="22.5" customHeight="1" thickBot="1">
      <c r="A95" s="6" t="s">
        <v>504</v>
      </c>
      <c r="W95"/>
      <c r="X95"/>
    </row>
    <row r="96" spans="1:24" ht="12.75">
      <c r="A96" s="34"/>
      <c r="B96" s="61" t="s">
        <v>337</v>
      </c>
      <c r="C96" s="61"/>
      <c r="D96" s="61"/>
      <c r="E96" s="35"/>
      <c r="F96" s="19"/>
      <c r="G96" s="19"/>
      <c r="W96"/>
      <c r="X96"/>
    </row>
    <row r="97" spans="1:24" ht="12.75">
      <c r="A97" s="36" t="s">
        <v>489</v>
      </c>
      <c r="B97" s="20"/>
      <c r="C97" s="21"/>
      <c r="D97" s="62" t="s">
        <v>338</v>
      </c>
      <c r="E97" s="52"/>
      <c r="F97" s="53" t="s">
        <v>339</v>
      </c>
      <c r="G97" s="53"/>
      <c r="H97" s="53"/>
      <c r="W97"/>
      <c r="X97"/>
    </row>
    <row r="98" spans="1:24" ht="23.25" customHeight="1">
      <c r="A98" s="37"/>
      <c r="B98" s="20"/>
      <c r="C98" s="21"/>
      <c r="D98" s="20"/>
      <c r="E98" s="38"/>
      <c r="F98" s="56" t="s">
        <v>490</v>
      </c>
      <c r="G98" s="56"/>
      <c r="H98" s="56"/>
      <c r="W98"/>
      <c r="X98"/>
    </row>
    <row r="99" spans="1:24" ht="12.75">
      <c r="A99" s="36" t="s">
        <v>365</v>
      </c>
      <c r="B99" s="20"/>
      <c r="C99" s="14"/>
      <c r="D99" s="20"/>
      <c r="E99" s="39"/>
      <c r="F99" s="56" t="s">
        <v>491</v>
      </c>
      <c r="G99" s="56"/>
      <c r="H99" s="56"/>
      <c r="W99"/>
      <c r="X99"/>
    </row>
    <row r="100" spans="1:7" s="23" customFormat="1" ht="12.75">
      <c r="A100" s="40"/>
      <c r="B100" s="22"/>
      <c r="C100" s="22"/>
      <c r="D100" s="51" t="s">
        <v>340</v>
      </c>
      <c r="E100" s="52"/>
      <c r="F100" s="53"/>
      <c r="G100" s="53"/>
    </row>
    <row r="101" spans="1:5" s="23" customFormat="1" ht="12.75">
      <c r="A101" s="40"/>
      <c r="B101" s="22"/>
      <c r="C101" s="22"/>
      <c r="D101" s="24"/>
      <c r="E101" s="41"/>
    </row>
    <row r="102" spans="1:7" s="23" customFormat="1" ht="12.75">
      <c r="A102" s="40"/>
      <c r="B102" s="22"/>
      <c r="C102" s="22"/>
      <c r="D102" s="22"/>
      <c r="E102" s="42"/>
      <c r="F102" s="25"/>
      <c r="G102" s="19"/>
    </row>
    <row r="103" spans="1:8" s="23" customFormat="1" ht="12.75">
      <c r="A103" s="40"/>
      <c r="B103" s="22"/>
      <c r="C103" s="22"/>
      <c r="D103" s="22"/>
      <c r="E103" s="42"/>
      <c r="F103" s="57" t="s">
        <v>492</v>
      </c>
      <c r="G103" s="57"/>
      <c r="H103" s="57"/>
    </row>
    <row r="104" spans="1:7" s="23" customFormat="1" ht="12.75">
      <c r="A104" s="40"/>
      <c r="B104" s="22"/>
      <c r="C104" s="22"/>
      <c r="D104" s="54" t="s">
        <v>500</v>
      </c>
      <c r="E104" s="55"/>
      <c r="F104" s="25"/>
      <c r="G104" s="19"/>
    </row>
    <row r="105" spans="1:24" ht="12.75">
      <c r="A105" s="43"/>
      <c r="B105" s="14"/>
      <c r="C105" s="14"/>
      <c r="D105" s="14"/>
      <c r="E105" s="39"/>
      <c r="W105"/>
      <c r="X105"/>
    </row>
    <row r="106" spans="1:24" ht="12.75">
      <c r="A106" s="43"/>
      <c r="B106" s="14"/>
      <c r="C106" s="14"/>
      <c r="D106" s="14"/>
      <c r="E106" s="39"/>
      <c r="W106"/>
      <c r="X106"/>
    </row>
    <row r="107" spans="1:24" ht="12.75">
      <c r="A107" s="43"/>
      <c r="B107" s="14"/>
      <c r="C107" s="14"/>
      <c r="D107" s="14"/>
      <c r="E107" s="39"/>
      <c r="W107"/>
      <c r="X107"/>
    </row>
    <row r="108" spans="1:24" ht="12.75">
      <c r="A108" s="43"/>
      <c r="B108" s="14"/>
      <c r="C108" s="14"/>
      <c r="D108" s="14"/>
      <c r="E108" s="39"/>
      <c r="W108"/>
      <c r="X108"/>
    </row>
    <row r="109" spans="1:24" ht="12.75">
      <c r="A109" s="43"/>
      <c r="B109" s="14"/>
      <c r="C109" s="14"/>
      <c r="D109" s="14"/>
      <c r="E109" s="39"/>
      <c r="W109"/>
      <c r="X109"/>
    </row>
    <row r="110" spans="1:24" ht="13.5" thickBot="1">
      <c r="A110" s="44"/>
      <c r="B110" s="30"/>
      <c r="C110" s="30"/>
      <c r="D110" s="30"/>
      <c r="E110" s="31"/>
      <c r="W110"/>
      <c r="X110"/>
    </row>
  </sheetData>
  <sheetProtection/>
  <mergeCells count="35">
    <mergeCell ref="W6:W7"/>
    <mergeCell ref="X6:X7"/>
    <mergeCell ref="N5:W5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5:A7"/>
    <mergeCell ref="B5:B7"/>
    <mergeCell ref="C5:C7"/>
    <mergeCell ref="D5:D7"/>
    <mergeCell ref="E5:E7"/>
    <mergeCell ref="F5:M5"/>
    <mergeCell ref="B1:D1"/>
    <mergeCell ref="F1:M1"/>
    <mergeCell ref="B2:D2"/>
    <mergeCell ref="F2:M2"/>
    <mergeCell ref="S2:W2"/>
    <mergeCell ref="B3:D3"/>
    <mergeCell ref="F3:M3"/>
    <mergeCell ref="S3:W3"/>
    <mergeCell ref="F103:H103"/>
    <mergeCell ref="D104:E104"/>
    <mergeCell ref="B96:D96"/>
    <mergeCell ref="D97:E97"/>
    <mergeCell ref="F97:H97"/>
    <mergeCell ref="F98:H98"/>
    <mergeCell ref="F99:H99"/>
    <mergeCell ref="D100:E100"/>
    <mergeCell ref="F100:G10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0.57421875" style="0" customWidth="1"/>
    <col min="3" max="3" width="26.28125" style="0" customWidth="1"/>
    <col min="4" max="4" width="16.7109375" style="0" customWidth="1"/>
    <col min="5" max="5" width="18.140625" style="0" customWidth="1"/>
    <col min="6" max="6" width="32.00390625" style="0" customWidth="1"/>
    <col min="8" max="8" width="24.421875" style="0" customWidth="1"/>
  </cols>
  <sheetData>
    <row r="1" spans="2:9" ht="12.75">
      <c r="B1" s="66" t="s">
        <v>10</v>
      </c>
      <c r="C1" s="67"/>
      <c r="D1" s="2"/>
      <c r="E1" s="59" t="s">
        <v>25</v>
      </c>
      <c r="F1" s="59"/>
      <c r="G1" s="59"/>
      <c r="H1" s="59"/>
      <c r="I1" s="7"/>
    </row>
    <row r="2" spans="2:8" ht="15.75">
      <c r="B2" s="68" t="s">
        <v>11</v>
      </c>
      <c r="C2" s="69"/>
      <c r="D2" s="2"/>
      <c r="E2" s="58" t="s">
        <v>493</v>
      </c>
      <c r="F2" s="58"/>
      <c r="G2" s="58"/>
      <c r="H2" s="58"/>
    </row>
    <row r="3" spans="2:8" ht="12.75">
      <c r="B3" s="68" t="s">
        <v>24</v>
      </c>
      <c r="C3" s="69"/>
      <c r="D3" s="2"/>
      <c r="E3" s="59" t="s">
        <v>486</v>
      </c>
      <c r="F3" s="59"/>
      <c r="G3" s="59"/>
      <c r="H3" s="59"/>
    </row>
    <row r="4" spans="2:8" ht="13.5" thickBot="1">
      <c r="B4" s="64" t="s">
        <v>484</v>
      </c>
      <c r="C4" s="65"/>
      <c r="D4" s="2"/>
      <c r="E4" s="60" t="s">
        <v>487</v>
      </c>
      <c r="F4" s="60"/>
      <c r="G4" s="60"/>
      <c r="H4" s="60"/>
    </row>
    <row r="6" spans="1:8" ht="30" customHeight="1">
      <c r="A6" s="1" t="s">
        <v>23</v>
      </c>
      <c r="B6" s="1" t="s">
        <v>12</v>
      </c>
      <c r="C6" s="1" t="s">
        <v>0</v>
      </c>
      <c r="D6" s="1" t="s">
        <v>1</v>
      </c>
      <c r="E6" s="18" t="s">
        <v>13</v>
      </c>
      <c r="F6" s="90" t="s">
        <v>336</v>
      </c>
      <c r="G6" s="91"/>
      <c r="H6" s="92"/>
    </row>
    <row r="7" spans="1:8" s="15" customFormat="1" ht="30" customHeight="1">
      <c r="A7" s="26">
        <v>1</v>
      </c>
      <c r="B7" s="11" t="s">
        <v>344</v>
      </c>
      <c r="C7" s="11" t="s">
        <v>69</v>
      </c>
      <c r="D7" s="11" t="s">
        <v>275</v>
      </c>
      <c r="E7" s="11" t="s">
        <v>345</v>
      </c>
      <c r="F7" s="93" t="s">
        <v>494</v>
      </c>
      <c r="G7" s="94"/>
      <c r="H7" s="94"/>
    </row>
    <row r="8" spans="1:8" ht="30" customHeight="1">
      <c r="A8" s="27">
        <v>2</v>
      </c>
      <c r="B8" s="11" t="s">
        <v>346</v>
      </c>
      <c r="C8" s="11" t="s">
        <v>347</v>
      </c>
      <c r="D8" s="11" t="s">
        <v>59</v>
      </c>
      <c r="E8" s="11" t="s">
        <v>348</v>
      </c>
      <c r="F8" s="93" t="s">
        <v>494</v>
      </c>
      <c r="G8" s="94"/>
      <c r="H8" s="94"/>
    </row>
    <row r="9" spans="1:8" ht="30" customHeight="1">
      <c r="A9" s="27">
        <v>3</v>
      </c>
      <c r="B9" s="11" t="s">
        <v>349</v>
      </c>
      <c r="C9" s="11" t="s">
        <v>102</v>
      </c>
      <c r="D9" s="11" t="s">
        <v>59</v>
      </c>
      <c r="E9" s="11" t="s">
        <v>350</v>
      </c>
      <c r="F9" s="95" t="s">
        <v>351</v>
      </c>
      <c r="G9" s="95"/>
      <c r="H9" s="95"/>
    </row>
    <row r="10" spans="1:8" ht="30" customHeight="1">
      <c r="A10" s="27">
        <v>4</v>
      </c>
      <c r="B10" s="11" t="s">
        <v>352</v>
      </c>
      <c r="C10" s="11" t="s">
        <v>353</v>
      </c>
      <c r="D10" s="11" t="s">
        <v>354</v>
      </c>
      <c r="E10" s="11" t="s">
        <v>355</v>
      </c>
      <c r="F10" s="93" t="s">
        <v>494</v>
      </c>
      <c r="G10" s="94"/>
      <c r="H10" s="94"/>
    </row>
    <row r="11" spans="1:8" ht="30" customHeight="1">
      <c r="A11" s="27">
        <v>5</v>
      </c>
      <c r="B11" s="11" t="s">
        <v>356</v>
      </c>
      <c r="C11" s="11" t="s">
        <v>357</v>
      </c>
      <c r="D11" s="11" t="s">
        <v>358</v>
      </c>
      <c r="E11" s="11" t="s">
        <v>359</v>
      </c>
      <c r="F11" s="95" t="s">
        <v>351</v>
      </c>
      <c r="G11" s="95"/>
      <c r="H11" s="95"/>
    </row>
    <row r="12" spans="1:8" ht="30" customHeight="1">
      <c r="A12" s="27">
        <v>6</v>
      </c>
      <c r="B12" s="11" t="s">
        <v>360</v>
      </c>
      <c r="C12" s="11" t="s">
        <v>361</v>
      </c>
      <c r="D12" s="11" t="s">
        <v>102</v>
      </c>
      <c r="E12" s="11" t="s">
        <v>362</v>
      </c>
      <c r="F12" s="95" t="s">
        <v>351</v>
      </c>
      <c r="G12" s="95"/>
      <c r="H12" s="95"/>
    </row>
    <row r="13" spans="1:8" ht="30" customHeight="1">
      <c r="A13" s="27">
        <v>7</v>
      </c>
      <c r="B13" s="11" t="s">
        <v>363</v>
      </c>
      <c r="C13" s="11" t="s">
        <v>130</v>
      </c>
      <c r="D13" s="11" t="s">
        <v>63</v>
      </c>
      <c r="E13" s="11" t="s">
        <v>364</v>
      </c>
      <c r="F13" s="93" t="s">
        <v>494</v>
      </c>
      <c r="G13" s="94"/>
      <c r="H13" s="94"/>
    </row>
    <row r="14" ht="22.5" customHeight="1">
      <c r="A14" s="6" t="s">
        <v>504</v>
      </c>
    </row>
    <row r="15" spans="2:4" ht="12" customHeight="1" thickBot="1">
      <c r="B15" s="19"/>
      <c r="D15" s="19"/>
    </row>
    <row r="16" spans="1:7" ht="12.75">
      <c r="A16" s="34"/>
      <c r="B16" s="61" t="s">
        <v>337</v>
      </c>
      <c r="C16" s="61"/>
      <c r="D16" s="61"/>
      <c r="E16" s="35"/>
      <c r="F16" s="19"/>
      <c r="G16" s="19"/>
    </row>
    <row r="17" spans="1:8" ht="12.75">
      <c r="A17" s="36" t="s">
        <v>489</v>
      </c>
      <c r="B17" s="20"/>
      <c r="C17" s="21"/>
      <c r="D17" s="62" t="s">
        <v>338</v>
      </c>
      <c r="E17" s="52"/>
      <c r="F17" s="53" t="s">
        <v>339</v>
      </c>
      <c r="G17" s="53"/>
      <c r="H17" s="53"/>
    </row>
    <row r="18" spans="1:8" ht="23.25" customHeight="1">
      <c r="A18" s="37"/>
      <c r="B18" s="20"/>
      <c r="C18" s="21"/>
      <c r="D18" s="20"/>
      <c r="E18" s="38"/>
      <c r="F18" s="56" t="s">
        <v>490</v>
      </c>
      <c r="G18" s="56"/>
      <c r="H18" s="56"/>
    </row>
    <row r="19" spans="1:8" ht="12.75">
      <c r="A19" s="36" t="s">
        <v>365</v>
      </c>
      <c r="B19" s="20"/>
      <c r="C19" s="14"/>
      <c r="D19" s="20"/>
      <c r="E19" s="39"/>
      <c r="F19" s="56" t="s">
        <v>491</v>
      </c>
      <c r="G19" s="56"/>
      <c r="H19" s="56"/>
    </row>
    <row r="20" spans="1:7" s="23" customFormat="1" ht="12.75">
      <c r="A20" s="40"/>
      <c r="B20" s="22"/>
      <c r="C20" s="22"/>
      <c r="D20" s="51" t="s">
        <v>340</v>
      </c>
      <c r="E20" s="52"/>
      <c r="F20" s="53"/>
      <c r="G20" s="53"/>
    </row>
    <row r="21" spans="1:5" s="23" customFormat="1" ht="12.75">
      <c r="A21" s="40"/>
      <c r="B21" s="22"/>
      <c r="C21" s="22"/>
      <c r="D21" s="24"/>
      <c r="E21" s="41"/>
    </row>
    <row r="22" spans="1:7" s="23" customFormat="1" ht="12.75">
      <c r="A22" s="40"/>
      <c r="B22" s="22"/>
      <c r="C22" s="22"/>
      <c r="D22" s="22"/>
      <c r="E22" s="42"/>
      <c r="F22" s="25"/>
      <c r="G22" s="19"/>
    </row>
    <row r="23" spans="1:8" s="23" customFormat="1" ht="12.75">
      <c r="A23" s="40"/>
      <c r="B23" s="22"/>
      <c r="C23" s="22"/>
      <c r="D23" s="22"/>
      <c r="E23" s="42"/>
      <c r="F23" s="57" t="s">
        <v>492</v>
      </c>
      <c r="G23" s="57"/>
      <c r="H23" s="57"/>
    </row>
    <row r="24" spans="1:7" s="23" customFormat="1" ht="12.75">
      <c r="A24" s="40"/>
      <c r="B24" s="22"/>
      <c r="C24" s="22"/>
      <c r="D24" s="54" t="s">
        <v>500</v>
      </c>
      <c r="E24" s="55"/>
      <c r="F24" s="25"/>
      <c r="G24" s="19"/>
    </row>
    <row r="25" spans="1:5" ht="12.75">
      <c r="A25" s="43"/>
      <c r="B25" s="14"/>
      <c r="C25" s="14"/>
      <c r="D25" s="14"/>
      <c r="E25" s="39"/>
    </row>
    <row r="26" spans="1:5" ht="12.75">
      <c r="A26" s="43"/>
      <c r="B26" s="14"/>
      <c r="C26" s="14"/>
      <c r="D26" s="14"/>
      <c r="E26" s="39"/>
    </row>
    <row r="27" spans="1:5" ht="12.75">
      <c r="A27" s="43"/>
      <c r="B27" s="14"/>
      <c r="C27" s="14"/>
      <c r="D27" s="14"/>
      <c r="E27" s="39"/>
    </row>
    <row r="28" spans="1:5" ht="12.75">
      <c r="A28" s="43"/>
      <c r="B28" s="14"/>
      <c r="C28" s="14"/>
      <c r="D28" s="14"/>
      <c r="E28" s="39"/>
    </row>
    <row r="29" spans="1:5" ht="12.75">
      <c r="A29" s="43"/>
      <c r="B29" s="14"/>
      <c r="C29" s="14"/>
      <c r="D29" s="14"/>
      <c r="E29" s="39"/>
    </row>
    <row r="30" spans="1:5" ht="13.5" thickBot="1">
      <c r="A30" s="44"/>
      <c r="B30" s="30"/>
      <c r="C30" s="30"/>
      <c r="D30" s="30"/>
      <c r="E30" s="31"/>
    </row>
  </sheetData>
  <sheetProtection/>
  <mergeCells count="25">
    <mergeCell ref="B1:C1"/>
    <mergeCell ref="E1:H1"/>
    <mergeCell ref="B2:C2"/>
    <mergeCell ref="E2:H2"/>
    <mergeCell ref="B3:C3"/>
    <mergeCell ref="E3:H3"/>
    <mergeCell ref="D24:E24"/>
    <mergeCell ref="F7:H7"/>
    <mergeCell ref="F9:H9"/>
    <mergeCell ref="F10:H10"/>
    <mergeCell ref="F11:H11"/>
    <mergeCell ref="F12:H12"/>
    <mergeCell ref="F13:H13"/>
    <mergeCell ref="F19:H19"/>
    <mergeCell ref="F23:H23"/>
    <mergeCell ref="F8:H8"/>
    <mergeCell ref="B4:C4"/>
    <mergeCell ref="E4:H4"/>
    <mergeCell ref="F17:H17"/>
    <mergeCell ref="F18:H18"/>
    <mergeCell ref="D20:E20"/>
    <mergeCell ref="F20:G20"/>
    <mergeCell ref="F6:H6"/>
    <mergeCell ref="B16:D16"/>
    <mergeCell ref="D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29.57421875" style="0" customWidth="1"/>
    <col min="4" max="4" width="23.28125" style="0" customWidth="1"/>
    <col min="5" max="5" width="16.57421875" style="0" customWidth="1"/>
    <col min="6" max="6" width="67.8515625" style="0" customWidth="1"/>
  </cols>
  <sheetData>
    <row r="1" spans="2:7" ht="12.75">
      <c r="B1" s="66" t="s">
        <v>10</v>
      </c>
      <c r="C1" s="67"/>
      <c r="D1" s="97" t="s">
        <v>25</v>
      </c>
      <c r="E1" s="59"/>
      <c r="F1" s="59"/>
      <c r="G1" s="7"/>
    </row>
    <row r="2" spans="2:6" ht="15.75">
      <c r="B2" s="68" t="s">
        <v>11</v>
      </c>
      <c r="C2" s="69"/>
      <c r="D2" s="96" t="s">
        <v>498</v>
      </c>
      <c r="E2" s="58"/>
      <c r="F2" s="58"/>
    </row>
    <row r="3" spans="2:6" ht="12.75">
      <c r="B3" s="68" t="s">
        <v>24</v>
      </c>
      <c r="C3" s="69"/>
      <c r="D3" s="97" t="s">
        <v>486</v>
      </c>
      <c r="E3" s="59"/>
      <c r="F3" s="59"/>
    </row>
    <row r="4" spans="2:6" ht="13.5" thickBot="1">
      <c r="B4" s="64" t="s">
        <v>484</v>
      </c>
      <c r="C4" s="65"/>
      <c r="D4" s="97" t="s">
        <v>499</v>
      </c>
      <c r="E4" s="60"/>
      <c r="F4" s="60"/>
    </row>
    <row r="6" spans="1:6" ht="12.75" customHeight="1">
      <c r="A6" s="98" t="s">
        <v>22</v>
      </c>
      <c r="B6" s="87" t="s">
        <v>12</v>
      </c>
      <c r="C6" s="87" t="s">
        <v>0</v>
      </c>
      <c r="D6" s="87" t="s">
        <v>1</v>
      </c>
      <c r="E6" s="87" t="s">
        <v>13</v>
      </c>
      <c r="F6" s="101" t="s">
        <v>19</v>
      </c>
    </row>
    <row r="7" spans="1:6" s="4" customFormat="1" ht="112.5" customHeight="1">
      <c r="A7" s="99"/>
      <c r="B7" s="88"/>
      <c r="C7" s="88"/>
      <c r="D7" s="88"/>
      <c r="E7" s="88"/>
      <c r="F7" s="102"/>
    </row>
    <row r="8" spans="1:6" ht="12.75" hidden="1">
      <c r="A8" s="100"/>
      <c r="B8" s="88"/>
      <c r="C8" s="88"/>
      <c r="D8" s="88"/>
      <c r="E8" s="88"/>
      <c r="F8" s="103"/>
    </row>
    <row r="9" spans="1:6" ht="42.75" customHeight="1">
      <c r="A9" s="45">
        <v>1</v>
      </c>
      <c r="B9" s="48" t="s">
        <v>75</v>
      </c>
      <c r="C9" s="11" t="s">
        <v>76</v>
      </c>
      <c r="D9" s="11" t="s">
        <v>66</v>
      </c>
      <c r="E9" s="17" t="s">
        <v>77</v>
      </c>
      <c r="F9" s="49">
        <v>5140</v>
      </c>
    </row>
    <row r="10" spans="1:6" ht="42.75" customHeight="1">
      <c r="A10" s="45">
        <v>2</v>
      </c>
      <c r="B10" s="48" t="s">
        <v>325</v>
      </c>
      <c r="C10" s="11" t="s">
        <v>73</v>
      </c>
      <c r="D10" s="11" t="s">
        <v>66</v>
      </c>
      <c r="E10" s="11" t="s">
        <v>326</v>
      </c>
      <c r="F10" s="49">
        <v>5097</v>
      </c>
    </row>
    <row r="11" spans="1:6" ht="42.75" customHeight="1">
      <c r="A11" s="45">
        <v>3</v>
      </c>
      <c r="B11" s="48" t="s">
        <v>160</v>
      </c>
      <c r="C11" s="11" t="s">
        <v>157</v>
      </c>
      <c r="D11" s="11" t="s">
        <v>102</v>
      </c>
      <c r="E11" s="11" t="s">
        <v>161</v>
      </c>
      <c r="F11" s="49">
        <v>5029</v>
      </c>
    </row>
    <row r="12" spans="1:6" ht="42.75" customHeight="1">
      <c r="A12" s="45">
        <v>4</v>
      </c>
      <c r="B12" s="48" t="s">
        <v>311</v>
      </c>
      <c r="C12" s="11" t="s">
        <v>157</v>
      </c>
      <c r="D12" s="11" t="s">
        <v>66</v>
      </c>
      <c r="E12" s="11" t="s">
        <v>312</v>
      </c>
      <c r="F12" s="49">
        <v>5028</v>
      </c>
    </row>
    <row r="13" spans="1:6" ht="42.75" customHeight="1">
      <c r="A13" s="45">
        <v>5</v>
      </c>
      <c r="B13" s="48" t="s">
        <v>82</v>
      </c>
      <c r="C13" s="11" t="s">
        <v>83</v>
      </c>
      <c r="D13" s="11" t="s">
        <v>63</v>
      </c>
      <c r="E13" s="17" t="s">
        <v>84</v>
      </c>
      <c r="F13" s="49">
        <v>4290</v>
      </c>
    </row>
    <row r="14" spans="1:6" ht="42.75" customHeight="1">
      <c r="A14" s="45">
        <v>6</v>
      </c>
      <c r="B14" s="48" t="s">
        <v>235</v>
      </c>
      <c r="C14" s="11" t="s">
        <v>58</v>
      </c>
      <c r="D14" s="11" t="s">
        <v>102</v>
      </c>
      <c r="E14" s="11" t="s">
        <v>236</v>
      </c>
      <c r="F14" s="49">
        <v>4100</v>
      </c>
    </row>
    <row r="15" spans="1:6" ht="42.75" customHeight="1">
      <c r="A15" s="45">
        <v>7</v>
      </c>
      <c r="B15" s="48" t="s">
        <v>288</v>
      </c>
      <c r="C15" s="11" t="s">
        <v>289</v>
      </c>
      <c r="D15" s="11" t="s">
        <v>290</v>
      </c>
      <c r="E15" s="11" t="s">
        <v>291</v>
      </c>
      <c r="F15" s="49">
        <v>2792</v>
      </c>
    </row>
    <row r="16" spans="1:6" ht="42.75" customHeight="1">
      <c r="A16" s="45">
        <v>8</v>
      </c>
      <c r="B16" s="48" t="s">
        <v>296</v>
      </c>
      <c r="C16" s="11" t="s">
        <v>157</v>
      </c>
      <c r="D16" s="11" t="s">
        <v>297</v>
      </c>
      <c r="E16" s="11" t="s">
        <v>298</v>
      </c>
      <c r="F16" s="49">
        <v>2413</v>
      </c>
    </row>
    <row r="17" spans="1:6" ht="42.75" customHeight="1">
      <c r="A17" s="45">
        <v>9</v>
      </c>
      <c r="B17" s="48" t="s">
        <v>153</v>
      </c>
      <c r="C17" s="11" t="s">
        <v>154</v>
      </c>
      <c r="D17" s="11" t="s">
        <v>59</v>
      </c>
      <c r="E17" s="11" t="s">
        <v>155</v>
      </c>
      <c r="F17" s="49">
        <v>2190</v>
      </c>
    </row>
    <row r="18" spans="1:6" ht="42.75" customHeight="1">
      <c r="A18" s="45">
        <v>10</v>
      </c>
      <c r="B18" s="48" t="s">
        <v>273</v>
      </c>
      <c r="C18" s="11" t="s">
        <v>133</v>
      </c>
      <c r="D18" s="11" t="s">
        <v>139</v>
      </c>
      <c r="E18" s="11" t="s">
        <v>274</v>
      </c>
      <c r="F18" s="49">
        <v>2155</v>
      </c>
    </row>
    <row r="19" spans="1:6" ht="42.75" customHeight="1">
      <c r="A19" s="45">
        <v>11</v>
      </c>
      <c r="B19" s="11" t="s">
        <v>72</v>
      </c>
      <c r="C19" s="11" t="s">
        <v>73</v>
      </c>
      <c r="D19" s="11" t="s">
        <v>55</v>
      </c>
      <c r="E19" s="17" t="s">
        <v>74</v>
      </c>
      <c r="F19" s="49">
        <v>2115</v>
      </c>
    </row>
    <row r="21" ht="22.5" customHeight="1">
      <c r="A21" s="6" t="s">
        <v>504</v>
      </c>
    </row>
    <row r="22" spans="2:4" ht="12" customHeight="1" thickBot="1">
      <c r="B22" s="19"/>
      <c r="D22" s="19"/>
    </row>
    <row r="23" spans="1:6" ht="12.75">
      <c r="A23" s="34"/>
      <c r="B23" s="61" t="s">
        <v>337</v>
      </c>
      <c r="C23" s="61"/>
      <c r="D23" s="61"/>
      <c r="E23" s="35"/>
      <c r="F23" s="19"/>
    </row>
    <row r="24" spans="1:6" ht="12.75">
      <c r="A24" s="36" t="s">
        <v>489</v>
      </c>
      <c r="B24" s="20"/>
      <c r="C24" s="21"/>
      <c r="D24" s="62" t="s">
        <v>338</v>
      </c>
      <c r="E24" s="52"/>
      <c r="F24" s="19" t="s">
        <v>339</v>
      </c>
    </row>
    <row r="25" spans="1:6" ht="23.25" customHeight="1">
      <c r="A25" s="37"/>
      <c r="B25" s="20"/>
      <c r="C25" s="21"/>
      <c r="D25" s="20"/>
      <c r="E25" s="38"/>
      <c r="F25" s="32" t="s">
        <v>490</v>
      </c>
    </row>
    <row r="26" spans="1:6" ht="12.75">
      <c r="A26" s="36" t="s">
        <v>365</v>
      </c>
      <c r="B26" s="20"/>
      <c r="C26" s="14"/>
      <c r="D26" s="20"/>
      <c r="E26" s="39"/>
      <c r="F26" s="32" t="s">
        <v>491</v>
      </c>
    </row>
    <row r="27" spans="1:6" s="23" customFormat="1" ht="12.75">
      <c r="A27" s="40"/>
      <c r="B27" s="22"/>
      <c r="C27" s="22"/>
      <c r="D27" s="51" t="s">
        <v>340</v>
      </c>
      <c r="E27" s="52"/>
      <c r="F27" s="19"/>
    </row>
    <row r="28" spans="1:5" s="23" customFormat="1" ht="12.75">
      <c r="A28" s="40"/>
      <c r="B28" s="22"/>
      <c r="C28" s="22"/>
      <c r="D28" s="24"/>
      <c r="E28" s="41"/>
    </row>
    <row r="29" spans="1:6" s="23" customFormat="1" ht="12.75">
      <c r="A29" s="40"/>
      <c r="B29" s="22"/>
      <c r="C29" s="22"/>
      <c r="D29" s="22"/>
      <c r="E29" s="42"/>
      <c r="F29" s="25"/>
    </row>
    <row r="30" spans="1:6" s="23" customFormat="1" ht="12.75">
      <c r="A30" s="40"/>
      <c r="B30" s="22"/>
      <c r="C30" s="22"/>
      <c r="D30" s="22"/>
      <c r="E30" s="42"/>
      <c r="F30" s="33" t="s">
        <v>492</v>
      </c>
    </row>
    <row r="31" spans="1:6" s="23" customFormat="1" ht="12.75">
      <c r="A31" s="40"/>
      <c r="B31" s="22"/>
      <c r="C31" s="22"/>
      <c r="D31" s="54" t="s">
        <v>500</v>
      </c>
      <c r="E31" s="55"/>
      <c r="F31" s="25"/>
    </row>
    <row r="32" spans="1:5" ht="12.75">
      <c r="A32" s="43"/>
      <c r="B32" s="14"/>
      <c r="C32" s="14"/>
      <c r="D32" s="14"/>
      <c r="E32" s="39"/>
    </row>
    <row r="33" spans="1:5" ht="12.75">
      <c r="A33" s="43"/>
      <c r="B33" s="14"/>
      <c r="C33" s="14"/>
      <c r="D33" s="14"/>
      <c r="E33" s="39"/>
    </row>
    <row r="34" spans="1:5" ht="12.75">
      <c r="A34" s="43"/>
      <c r="B34" s="14"/>
      <c r="C34" s="14"/>
      <c r="D34" s="14"/>
      <c r="E34" s="39"/>
    </row>
    <row r="35" spans="1:5" ht="12.75">
      <c r="A35" s="43"/>
      <c r="B35" s="14"/>
      <c r="C35" s="14"/>
      <c r="D35" s="14"/>
      <c r="E35" s="39"/>
    </row>
    <row r="36" spans="1:5" ht="12.75">
      <c r="A36" s="43"/>
      <c r="B36" s="14"/>
      <c r="C36" s="14"/>
      <c r="D36" s="14"/>
      <c r="E36" s="39"/>
    </row>
    <row r="37" spans="1:5" ht="13.5" thickBot="1">
      <c r="A37" s="44"/>
      <c r="B37" s="30"/>
      <c r="C37" s="30"/>
      <c r="D37" s="30"/>
      <c r="E37" s="31"/>
    </row>
  </sheetData>
  <sheetProtection/>
  <mergeCells count="18">
    <mergeCell ref="A6:A8"/>
    <mergeCell ref="B4:C4"/>
    <mergeCell ref="D3:F3"/>
    <mergeCell ref="B6:B8"/>
    <mergeCell ref="C6:C8"/>
    <mergeCell ref="D6:D8"/>
    <mergeCell ref="E6:E8"/>
    <mergeCell ref="F6:F8"/>
    <mergeCell ref="D31:E31"/>
    <mergeCell ref="B1:C1"/>
    <mergeCell ref="B2:C2"/>
    <mergeCell ref="B3:C3"/>
    <mergeCell ref="D2:F2"/>
    <mergeCell ref="B23:D23"/>
    <mergeCell ref="D24:E24"/>
    <mergeCell ref="D27:E27"/>
    <mergeCell ref="D4:F4"/>
    <mergeCell ref="D1:F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29.57421875" style="0" customWidth="1"/>
    <col min="4" max="4" width="23.28125" style="0" customWidth="1"/>
    <col min="5" max="5" width="16.57421875" style="0" customWidth="1"/>
    <col min="6" max="6" width="67.8515625" style="0" customWidth="1"/>
  </cols>
  <sheetData>
    <row r="1" spans="2:7" ht="12.75">
      <c r="B1" s="66" t="s">
        <v>10</v>
      </c>
      <c r="C1" s="67"/>
      <c r="D1" s="97" t="s">
        <v>25</v>
      </c>
      <c r="E1" s="59"/>
      <c r="F1" s="59"/>
      <c r="G1" s="7"/>
    </row>
    <row r="2" spans="2:6" ht="15.75">
      <c r="B2" s="68" t="s">
        <v>11</v>
      </c>
      <c r="C2" s="69"/>
      <c r="D2" s="96" t="s">
        <v>498</v>
      </c>
      <c r="E2" s="58"/>
      <c r="F2" s="58"/>
    </row>
    <row r="3" spans="2:6" ht="12.75">
      <c r="B3" s="68" t="s">
        <v>24</v>
      </c>
      <c r="C3" s="69"/>
      <c r="D3" s="97" t="s">
        <v>486</v>
      </c>
      <c r="E3" s="59"/>
      <c r="F3" s="59"/>
    </row>
    <row r="4" spans="2:6" ht="13.5" thickBot="1">
      <c r="B4" s="64" t="s">
        <v>484</v>
      </c>
      <c r="C4" s="65"/>
      <c r="D4" s="97" t="s">
        <v>501</v>
      </c>
      <c r="E4" s="60"/>
      <c r="F4" s="60"/>
    </row>
    <row r="5" spans="1:6" ht="12.75" customHeight="1">
      <c r="A5" s="98" t="s">
        <v>22</v>
      </c>
      <c r="B5" s="87" t="s">
        <v>12</v>
      </c>
      <c r="C5" s="87" t="s">
        <v>0</v>
      </c>
      <c r="D5" s="87" t="s">
        <v>1</v>
      </c>
      <c r="E5" s="87" t="s">
        <v>13</v>
      </c>
      <c r="F5" s="101" t="s">
        <v>19</v>
      </c>
    </row>
    <row r="6" spans="1:6" s="4" customFormat="1" ht="120.75" customHeight="1">
      <c r="A6" s="99"/>
      <c r="B6" s="88"/>
      <c r="C6" s="88"/>
      <c r="D6" s="88"/>
      <c r="E6" s="88"/>
      <c r="F6" s="102"/>
    </row>
    <row r="7" spans="1:6" ht="12.75" hidden="1">
      <c r="A7" s="100"/>
      <c r="B7" s="88"/>
      <c r="C7" s="88"/>
      <c r="D7" s="88"/>
      <c r="E7" s="88"/>
      <c r="F7" s="103"/>
    </row>
    <row r="8" spans="1:6" ht="36" customHeight="1">
      <c r="A8" s="45">
        <v>1</v>
      </c>
      <c r="B8" s="48" t="s">
        <v>243</v>
      </c>
      <c r="C8" s="11" t="s">
        <v>244</v>
      </c>
      <c r="D8" s="11" t="s">
        <v>102</v>
      </c>
      <c r="E8" s="11" t="s">
        <v>245</v>
      </c>
      <c r="F8" s="49">
        <v>4400</v>
      </c>
    </row>
    <row r="9" spans="1:6" ht="36" customHeight="1">
      <c r="A9" s="45">
        <v>2</v>
      </c>
      <c r="B9" s="48" t="s">
        <v>301</v>
      </c>
      <c r="C9" s="11" t="s">
        <v>302</v>
      </c>
      <c r="D9" s="11" t="s">
        <v>52</v>
      </c>
      <c r="E9" s="11" t="s">
        <v>303</v>
      </c>
      <c r="F9" s="49">
        <v>3000</v>
      </c>
    </row>
    <row r="10" spans="1:6" ht="36" customHeight="1">
      <c r="A10" s="45">
        <v>3</v>
      </c>
      <c r="B10" s="48" t="s">
        <v>177</v>
      </c>
      <c r="C10" s="11" t="s">
        <v>178</v>
      </c>
      <c r="D10" s="11" t="s">
        <v>102</v>
      </c>
      <c r="E10" s="11" t="s">
        <v>179</v>
      </c>
      <c r="F10" s="49">
        <v>2720</v>
      </c>
    </row>
    <row r="11" spans="1:6" ht="36" customHeight="1">
      <c r="A11" s="45">
        <v>4</v>
      </c>
      <c r="B11" s="48" t="s">
        <v>57</v>
      </c>
      <c r="C11" s="11" t="s">
        <v>58</v>
      </c>
      <c r="D11" s="11" t="s">
        <v>59</v>
      </c>
      <c r="E11" s="17" t="s">
        <v>60</v>
      </c>
      <c r="F11" s="49">
        <v>2355</v>
      </c>
    </row>
    <row r="12" spans="1:6" ht="36" customHeight="1">
      <c r="A12" s="45">
        <v>5</v>
      </c>
      <c r="B12" s="11" t="s">
        <v>95</v>
      </c>
      <c r="C12" s="11" t="s">
        <v>76</v>
      </c>
      <c r="D12" s="11" t="s">
        <v>96</v>
      </c>
      <c r="E12" s="17" t="s">
        <v>97</v>
      </c>
      <c r="F12" s="49">
        <v>2100</v>
      </c>
    </row>
    <row r="13" spans="1:6" ht="36" customHeight="1">
      <c r="A13" s="45">
        <v>6</v>
      </c>
      <c r="B13" s="48" t="s">
        <v>107</v>
      </c>
      <c r="C13" s="11" t="s">
        <v>108</v>
      </c>
      <c r="D13" s="11" t="s">
        <v>109</v>
      </c>
      <c r="E13" s="17" t="s">
        <v>110</v>
      </c>
      <c r="F13" s="49">
        <v>2100</v>
      </c>
    </row>
    <row r="14" spans="1:6" ht="36" customHeight="1">
      <c r="A14" s="45">
        <v>7</v>
      </c>
      <c r="B14" s="48" t="s">
        <v>202</v>
      </c>
      <c r="C14" s="11" t="s">
        <v>65</v>
      </c>
      <c r="D14" s="11" t="s">
        <v>63</v>
      </c>
      <c r="E14" s="11" t="s">
        <v>203</v>
      </c>
      <c r="F14" s="49">
        <v>2082</v>
      </c>
    </row>
    <row r="15" spans="1:6" ht="36" customHeight="1">
      <c r="A15" s="45">
        <v>8</v>
      </c>
      <c r="B15" s="48" t="s">
        <v>119</v>
      </c>
      <c r="C15" s="11" t="s">
        <v>86</v>
      </c>
      <c r="D15" s="11" t="s">
        <v>120</v>
      </c>
      <c r="E15" s="17" t="s">
        <v>121</v>
      </c>
      <c r="F15" s="49">
        <v>1966</v>
      </c>
    </row>
    <row r="16" spans="1:6" ht="36" customHeight="1">
      <c r="A16" s="45">
        <v>9</v>
      </c>
      <c r="B16" s="48" t="s">
        <v>299</v>
      </c>
      <c r="C16" s="11" t="s">
        <v>76</v>
      </c>
      <c r="D16" s="11" t="s">
        <v>66</v>
      </c>
      <c r="E16" s="11" t="s">
        <v>300</v>
      </c>
      <c r="F16" s="49">
        <v>1798</v>
      </c>
    </row>
    <row r="17" spans="1:6" ht="36" customHeight="1">
      <c r="A17" s="45">
        <v>10</v>
      </c>
      <c r="B17" s="48" t="s">
        <v>237</v>
      </c>
      <c r="C17" s="11" t="s">
        <v>238</v>
      </c>
      <c r="D17" s="11" t="s">
        <v>80</v>
      </c>
      <c r="E17" s="11" t="s">
        <v>239</v>
      </c>
      <c r="F17" s="49">
        <v>1618</v>
      </c>
    </row>
    <row r="18" spans="1:6" ht="36" customHeight="1">
      <c r="A18" s="45">
        <v>11</v>
      </c>
      <c r="B18" s="48" t="s">
        <v>127</v>
      </c>
      <c r="C18" s="11" t="s">
        <v>93</v>
      </c>
      <c r="D18" s="11" t="s">
        <v>102</v>
      </c>
      <c r="E18" s="11" t="s">
        <v>128</v>
      </c>
      <c r="F18" s="49">
        <v>1500</v>
      </c>
    </row>
    <row r="19" spans="1:6" ht="36" customHeight="1">
      <c r="A19" s="45">
        <v>12</v>
      </c>
      <c r="B19" s="48" t="s">
        <v>329</v>
      </c>
      <c r="C19" s="11" t="s">
        <v>54</v>
      </c>
      <c r="D19" s="11" t="s">
        <v>109</v>
      </c>
      <c r="E19" s="11" t="s">
        <v>330</v>
      </c>
      <c r="F19" s="49">
        <v>1420</v>
      </c>
    </row>
    <row r="20" spans="1:6" ht="36" customHeight="1">
      <c r="A20" s="45">
        <v>13</v>
      </c>
      <c r="B20" s="48" t="s">
        <v>259</v>
      </c>
      <c r="C20" s="11" t="s">
        <v>54</v>
      </c>
      <c r="D20" s="11" t="s">
        <v>66</v>
      </c>
      <c r="E20" s="11" t="s">
        <v>260</v>
      </c>
      <c r="F20" s="49">
        <v>1290</v>
      </c>
    </row>
    <row r="21" spans="1:6" ht="36" customHeight="1">
      <c r="A21" s="45">
        <v>14</v>
      </c>
      <c r="B21" s="48" t="s">
        <v>147</v>
      </c>
      <c r="C21" s="11" t="s">
        <v>148</v>
      </c>
      <c r="D21" s="11" t="s">
        <v>149</v>
      </c>
      <c r="E21" s="11" t="s">
        <v>150</v>
      </c>
      <c r="F21" s="49">
        <v>1277</v>
      </c>
    </row>
    <row r="22" spans="1:6" ht="36" customHeight="1">
      <c r="A22" s="45">
        <v>15</v>
      </c>
      <c r="B22" s="48" t="s">
        <v>233</v>
      </c>
      <c r="C22" s="11" t="s">
        <v>178</v>
      </c>
      <c r="D22" s="11" t="s">
        <v>59</v>
      </c>
      <c r="E22" s="11" t="s">
        <v>234</v>
      </c>
      <c r="F22" s="49">
        <v>1128</v>
      </c>
    </row>
    <row r="23" spans="1:6" ht="36" customHeight="1">
      <c r="A23" s="45">
        <v>16</v>
      </c>
      <c r="B23" s="48" t="s">
        <v>292</v>
      </c>
      <c r="C23" s="11" t="s">
        <v>133</v>
      </c>
      <c r="D23" s="11" t="s">
        <v>181</v>
      </c>
      <c r="E23" s="11" t="s">
        <v>293</v>
      </c>
      <c r="F23" s="49">
        <v>985</v>
      </c>
    </row>
    <row r="24" spans="1:6" ht="36" customHeight="1">
      <c r="A24" s="45">
        <v>17</v>
      </c>
      <c r="B24" s="48" t="s">
        <v>267</v>
      </c>
      <c r="C24" s="11" t="s">
        <v>89</v>
      </c>
      <c r="D24" s="11" t="s">
        <v>268</v>
      </c>
      <c r="E24" s="11" t="s">
        <v>269</v>
      </c>
      <c r="F24" s="49">
        <v>942</v>
      </c>
    </row>
    <row r="25" spans="1:6" ht="36" customHeight="1">
      <c r="A25" s="45">
        <v>18</v>
      </c>
      <c r="B25" s="48" t="s">
        <v>39</v>
      </c>
      <c r="C25" s="11" t="s">
        <v>40</v>
      </c>
      <c r="D25" s="11" t="s">
        <v>41</v>
      </c>
      <c r="E25" s="11" t="s">
        <v>42</v>
      </c>
      <c r="F25" s="49">
        <v>780</v>
      </c>
    </row>
    <row r="26" spans="1:6" ht="36" customHeight="1">
      <c r="A26" s="45">
        <v>19</v>
      </c>
      <c r="B26" s="48" t="s">
        <v>68</v>
      </c>
      <c r="C26" s="11" t="s">
        <v>69</v>
      </c>
      <c r="D26" s="11" t="s">
        <v>70</v>
      </c>
      <c r="E26" s="17" t="s">
        <v>71</v>
      </c>
      <c r="F26" s="49">
        <v>718</v>
      </c>
    </row>
    <row r="27" spans="1:6" ht="36" customHeight="1">
      <c r="A27" s="45">
        <v>20</v>
      </c>
      <c r="B27" s="48" t="s">
        <v>50</v>
      </c>
      <c r="C27" s="11" t="s">
        <v>51</v>
      </c>
      <c r="D27" s="11" t="s">
        <v>55</v>
      </c>
      <c r="E27" s="11" t="s">
        <v>483</v>
      </c>
      <c r="F27" s="49">
        <v>662</v>
      </c>
    </row>
    <row r="28" spans="1:6" ht="36" customHeight="1">
      <c r="A28" s="45">
        <v>21</v>
      </c>
      <c r="B28" s="48" t="s">
        <v>61</v>
      </c>
      <c r="C28" s="11" t="s">
        <v>65</v>
      </c>
      <c r="D28" s="11" t="s">
        <v>66</v>
      </c>
      <c r="E28" s="17" t="s">
        <v>67</v>
      </c>
      <c r="F28" s="49">
        <v>630</v>
      </c>
    </row>
    <row r="29" spans="1:6" ht="36" customHeight="1">
      <c r="A29" s="45">
        <v>22</v>
      </c>
      <c r="B29" s="48" t="s">
        <v>196</v>
      </c>
      <c r="C29" s="11" t="s">
        <v>197</v>
      </c>
      <c r="D29" s="11" t="s">
        <v>59</v>
      </c>
      <c r="E29" s="11" t="s">
        <v>198</v>
      </c>
      <c r="F29" s="49">
        <v>610</v>
      </c>
    </row>
    <row r="30" ht="22.5" customHeight="1" thickBot="1">
      <c r="A30" s="6" t="s">
        <v>504</v>
      </c>
    </row>
    <row r="31" spans="1:6" ht="12.75">
      <c r="A31" s="34"/>
      <c r="B31" s="61" t="s">
        <v>337</v>
      </c>
      <c r="C31" s="61"/>
      <c r="D31" s="61"/>
      <c r="E31" s="35"/>
      <c r="F31" s="19"/>
    </row>
    <row r="32" spans="1:6" ht="12.75">
      <c r="A32" s="36" t="s">
        <v>489</v>
      </c>
      <c r="B32" s="20"/>
      <c r="C32" s="21"/>
      <c r="D32" s="62" t="s">
        <v>338</v>
      </c>
      <c r="E32" s="52"/>
      <c r="F32" s="19" t="s">
        <v>339</v>
      </c>
    </row>
    <row r="33" spans="1:6" ht="23.25" customHeight="1">
      <c r="A33" s="37"/>
      <c r="B33" s="20"/>
      <c r="C33" s="21"/>
      <c r="D33" s="20"/>
      <c r="E33" s="38"/>
      <c r="F33" s="32" t="s">
        <v>490</v>
      </c>
    </row>
    <row r="34" spans="1:6" ht="12.75">
      <c r="A34" s="36" t="s">
        <v>365</v>
      </c>
      <c r="B34" s="20"/>
      <c r="C34" s="14"/>
      <c r="D34" s="20"/>
      <c r="E34" s="39"/>
      <c r="F34" s="32" t="s">
        <v>491</v>
      </c>
    </row>
    <row r="35" spans="1:6" s="23" customFormat="1" ht="12.75">
      <c r="A35" s="40"/>
      <c r="B35" s="22"/>
      <c r="C35" s="22"/>
      <c r="D35" s="51" t="s">
        <v>340</v>
      </c>
      <c r="E35" s="52"/>
      <c r="F35" s="19"/>
    </row>
    <row r="36" spans="1:5" s="23" customFormat="1" ht="12.75">
      <c r="A36" s="40"/>
      <c r="B36" s="22"/>
      <c r="C36" s="22"/>
      <c r="D36" s="24"/>
      <c r="E36" s="41"/>
    </row>
    <row r="37" spans="1:6" s="23" customFormat="1" ht="12.75">
      <c r="A37" s="40"/>
      <c r="B37" s="22"/>
      <c r="C37" s="22"/>
      <c r="D37" s="22"/>
      <c r="E37" s="42"/>
      <c r="F37" s="25"/>
    </row>
    <row r="38" spans="1:6" s="23" customFormat="1" ht="12.75">
      <c r="A38" s="40"/>
      <c r="B38" s="22"/>
      <c r="C38" s="22"/>
      <c r="D38" s="22"/>
      <c r="E38" s="42"/>
      <c r="F38" s="33" t="s">
        <v>492</v>
      </c>
    </row>
    <row r="39" spans="1:6" s="23" customFormat="1" ht="12.75">
      <c r="A39" s="40"/>
      <c r="B39" s="22"/>
      <c r="C39" s="22"/>
      <c r="D39" s="54" t="s">
        <v>500</v>
      </c>
      <c r="E39" s="55"/>
      <c r="F39" s="25"/>
    </row>
    <row r="40" spans="1:5" ht="12.75">
      <c r="A40" s="43"/>
      <c r="B40" s="14"/>
      <c r="C40" s="14"/>
      <c r="D40" s="14"/>
      <c r="E40" s="39"/>
    </row>
    <row r="41" spans="1:5" ht="12.75">
      <c r="A41" s="43"/>
      <c r="B41" s="14"/>
      <c r="C41" s="14"/>
      <c r="D41" s="14"/>
      <c r="E41" s="39"/>
    </row>
    <row r="42" spans="1:5" ht="12.75">
      <c r="A42" s="43"/>
      <c r="B42" s="14"/>
      <c r="C42" s="14"/>
      <c r="D42" s="14"/>
      <c r="E42" s="39"/>
    </row>
    <row r="43" spans="1:5" ht="12.75">
      <c r="A43" s="43"/>
      <c r="B43" s="14"/>
      <c r="C43" s="14"/>
      <c r="D43" s="14"/>
      <c r="E43" s="39"/>
    </row>
    <row r="44" spans="1:5" ht="12.75">
      <c r="A44" s="43"/>
      <c r="B44" s="14"/>
      <c r="C44" s="14"/>
      <c r="D44" s="14"/>
      <c r="E44" s="39"/>
    </row>
    <row r="45" spans="1:5" ht="13.5" thickBot="1">
      <c r="A45" s="44"/>
      <c r="B45" s="30"/>
      <c r="C45" s="30"/>
      <c r="D45" s="30"/>
      <c r="E45" s="31"/>
    </row>
  </sheetData>
  <sheetProtection/>
  <mergeCells count="18">
    <mergeCell ref="B1:C1"/>
    <mergeCell ref="D1:F1"/>
    <mergeCell ref="B2:C2"/>
    <mergeCell ref="D2:F2"/>
    <mergeCell ref="B3:C3"/>
    <mergeCell ref="D3:F3"/>
    <mergeCell ref="A5:A7"/>
    <mergeCell ref="B5:B7"/>
    <mergeCell ref="C5:C7"/>
    <mergeCell ref="D5:D7"/>
    <mergeCell ref="E5:E7"/>
    <mergeCell ref="F5:F7"/>
    <mergeCell ref="B31:D31"/>
    <mergeCell ref="D32:E32"/>
    <mergeCell ref="D35:E35"/>
    <mergeCell ref="D39:E39"/>
    <mergeCell ref="B4:C4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ALEXAKIS POLYDOROS</cp:lastModifiedBy>
  <cp:lastPrinted>2020-09-04T05:37:08Z</cp:lastPrinted>
  <dcterms:created xsi:type="dcterms:W3CDTF">1997-01-24T12:53:32Z</dcterms:created>
  <dcterms:modified xsi:type="dcterms:W3CDTF">2020-09-04T09:30:05Z</dcterms:modified>
  <cp:category/>
  <cp:version/>
  <cp:contentType/>
  <cp:contentStatus/>
</cp:coreProperties>
</file>